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6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a80a43da92a248e3a7ee48150402f284\"/>
    </mc:Choice>
  </mc:AlternateContent>
  <xr:revisionPtr revIDLastSave="0" documentId="13_ncr:1_{D0FE5F5A-3457-4C2B-9F72-D2442D9B164E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Total" sheetId="1" r:id="rId1"/>
    <sheet name="Schweiz" sheetId="5" r:id="rId2"/>
    <sheet name="Ausland" sheetId="6" r:id="rId3"/>
    <sheet name="Uebersetzungen" sheetId="2" state="hidden" r:id="rId4"/>
  </sheets>
  <definedNames>
    <definedName name="_xlnm.Print_Area" localSheetId="2">Ausland!$A$1:$K$73</definedName>
    <definedName name="_xlnm.Print_Area" localSheetId="1">Schweiz!$A$1:$K$73</definedName>
    <definedName name="_xlnm.Print_Area" localSheetId="0">Total!$A$1:$K$73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6" l="1"/>
  <c r="A9" i="6"/>
  <c r="A74" i="6"/>
  <c r="A73" i="6"/>
  <c r="K14" i="6"/>
  <c r="J14" i="6"/>
  <c r="I14" i="6"/>
  <c r="H14" i="6"/>
  <c r="G14" i="6"/>
  <c r="F14" i="6"/>
  <c r="E14" i="6"/>
  <c r="D14" i="6"/>
  <c r="C14" i="6"/>
  <c r="B14" i="6"/>
  <c r="A14" i="6"/>
  <c r="B13" i="6"/>
  <c r="A7" i="6"/>
  <c r="A10" i="5"/>
  <c r="A9" i="5"/>
  <c r="A74" i="5"/>
  <c r="A73" i="5"/>
  <c r="K14" i="5"/>
  <c r="J14" i="5"/>
  <c r="I14" i="5"/>
  <c r="H14" i="5"/>
  <c r="G14" i="5"/>
  <c r="F14" i="5"/>
  <c r="E14" i="5"/>
  <c r="D14" i="5"/>
  <c r="C14" i="5"/>
  <c r="B14" i="5"/>
  <c r="A14" i="5"/>
  <c r="B13" i="5"/>
  <c r="A7" i="5"/>
  <c r="A74" i="1" l="1"/>
  <c r="A73" i="1"/>
  <c r="K14" i="1"/>
  <c r="J14" i="1"/>
  <c r="I14" i="1"/>
  <c r="H14" i="1"/>
  <c r="G14" i="1"/>
  <c r="F14" i="1"/>
  <c r="E14" i="1"/>
  <c r="D14" i="1"/>
  <c r="C14" i="1"/>
  <c r="B14" i="1"/>
  <c r="A14" i="1"/>
  <c r="B13" i="1"/>
  <c r="A10" i="1"/>
  <c r="A9" i="1"/>
  <c r="A7" i="1"/>
</calcChain>
</file>

<file path=xl/sharedStrings.xml><?xml version="1.0" encoding="utf-8"?>
<sst xmlns="http://schemas.openxmlformats.org/spreadsheetml/2006/main" count="110" uniqueCount="77">
  <si>
    <t>Total</t>
  </si>
  <si>
    <t>Unter 20</t>
  </si>
  <si>
    <t>20-29</t>
  </si>
  <si>
    <t>30-39</t>
  </si>
  <si>
    <t>40-49</t>
  </si>
  <si>
    <t>50-59</t>
  </si>
  <si>
    <t>60-69</t>
  </si>
  <si>
    <t>70-79</t>
  </si>
  <si>
    <t>80-89</t>
  </si>
  <si>
    <t>90 und mehr</t>
  </si>
  <si>
    <t>Jahr</t>
  </si>
  <si>
    <t>Quelle: BFS (BEVNAT)</t>
  </si>
  <si>
    <t>1 624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</si>
  <si>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</si>
  <si>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</si>
  <si>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</si>
  <si>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</si>
  <si>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</si>
  <si>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</si>
  <si>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</si>
  <si>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</si>
  <si>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</si>
  <si>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</si>
  <si>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</si>
  <si>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</si>
  <si>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</si>
  <si>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</si>
  <si>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</si>
  <si>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Totale</t>
  </si>
  <si>
    <t>&lt;SpaltenTitel_2&gt;</t>
  </si>
  <si>
    <t>&lt;SpaltenTitel_1.1&gt;</t>
  </si>
  <si>
    <t>Anno</t>
  </si>
  <si>
    <t>&lt;SpaltenTitel_2.1&gt;</t>
  </si>
  <si>
    <t>&lt;SpaltenTitel_2.2&gt;</t>
  </si>
  <si>
    <t>&lt;SpaltenTitel_2.3&gt;</t>
  </si>
  <si>
    <t>&lt;Legende_1&gt;</t>
  </si>
  <si>
    <t>&lt;Legende_2&gt;</t>
  </si>
  <si>
    <t>&lt;Legende_3&gt;</t>
  </si>
  <si>
    <t>&lt;Legende_4&gt;</t>
  </si>
  <si>
    <t>&lt;Quelle_1&gt;</t>
  </si>
  <si>
    <t>Funtauna: UST (BEVNAT)</t>
  </si>
  <si>
    <t>Fonte: UST (BEVNAT)</t>
  </si>
  <si>
    <t>&lt;Aktualisierung&gt;</t>
  </si>
  <si>
    <t>Staatsangehörigkeit: Alle</t>
  </si>
  <si>
    <t>&lt;SpaltenTitel_2.4&gt;</t>
  </si>
  <si>
    <t>&lt;SpaltenTitel_2.5&gt;</t>
  </si>
  <si>
    <t>&lt;SpaltenTitel_2.6&gt;</t>
  </si>
  <si>
    <t>&lt;SpaltenTitel_2.7&gt;</t>
  </si>
  <si>
    <t>&lt;SpaltenTitel_2.8&gt;</t>
  </si>
  <si>
    <t>&lt;SpaltenTitel_2.9&gt;</t>
  </si>
  <si>
    <t>&lt;SpaltenTitel_2.10&gt;</t>
  </si>
  <si>
    <t>Todesfälle in Graubünden nach Altersgruppe und Staatsangehörigkeit, seit 1969</t>
  </si>
  <si>
    <t>Sut 20</t>
  </si>
  <si>
    <t>90 e dapli</t>
  </si>
  <si>
    <t>Onn</t>
  </si>
  <si>
    <t>Meno di 20</t>
  </si>
  <si>
    <t>90 e oltre</t>
  </si>
  <si>
    <t>Altersklassen</t>
  </si>
  <si>
    <t>Mortoris en il Grischun tenor gruppas da vegliadetgna e naziunalitad, dapi 1969</t>
  </si>
  <si>
    <t>Decessi nei Grigioni per fascia d'età e nazionalità, dal 1969</t>
  </si>
  <si>
    <t>Fasce di età</t>
  </si>
  <si>
    <t>Classas da vegliadetgna</t>
  </si>
  <si>
    <t>Naziunalitad: Tuts</t>
  </si>
  <si>
    <t>Nazionalità: Tutti</t>
  </si>
  <si>
    <t>Staatsangehörigkeit: Schweiz</t>
  </si>
  <si>
    <t>Naziunalitad: Svizra</t>
  </si>
  <si>
    <t>Nazionalità: Svizzera</t>
  </si>
  <si>
    <t>Staatsangehörigkeit: Ausland</t>
  </si>
  <si>
    <t>Naziunalitad: Ester</t>
  </si>
  <si>
    <t>Nazionalità: Estero</t>
  </si>
  <si>
    <t>&lt;T2Titel&gt;</t>
  </si>
  <si>
    <t>&lt;T2UTitel&gt;</t>
  </si>
  <si>
    <t>&lt;T3Titel&gt;</t>
  </si>
  <si>
    <t>&lt;T3UTitel&gt;</t>
  </si>
  <si>
    <t>Letztmals aktualisiert am: 23.06.2026</t>
  </si>
  <si>
    <t>Ultima actualisaziun: 23.06.2026</t>
  </si>
  <si>
    <t>Ulimo aggiornamento: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</si>
</sst>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0" fillId="2" borderId="0" xfId="0" applyFill="1"/>
    <xf numFmtId="0" fontId="6" fillId="2" borderId="0" xfId="0" applyFont="1" applyFill="1"/>
    <xf numFmtId="3" fontId="0" fillId="2" borderId="5" xfId="0" applyNumberFormat="1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7" fillId="3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wrapText="1"/>
    </xf>
    <xf numFmtId="0" fontId="2" fillId="7" borderId="1" xfId="0" applyFont="1" applyFill="1" applyBorder="1" applyAlignment="1">
      <alignment vertical="center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2" fillId="7" borderId="2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0</xdr:row>
      <xdr:rowOff>38100</xdr:rowOff>
    </xdr:from>
    <xdr:to>
      <xdr:col>11</xdr:col>
      <xdr:colOff>572114</xdr:colOff>
      <xdr:row>5</xdr:row>
      <xdr:rowOff>2648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0</xdr:row>
      <xdr:rowOff>38100</xdr:rowOff>
    </xdr:from>
    <xdr:to>
      <xdr:col>11</xdr:col>
      <xdr:colOff>572114</xdr:colOff>
      <xdr:row>5</xdr:row>
      <xdr:rowOff>2648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100-0000011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100-0000021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100-0000031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8</xdr:col>
      <xdr:colOff>152400</xdr:colOff>
      <xdr:row>0</xdr:row>
      <xdr:rowOff>38100</xdr:rowOff>
    </xdr:from>
    <xdr:to>
      <xdr:col>11</xdr:col>
      <xdr:colOff>572114</xdr:colOff>
      <xdr:row>5</xdr:row>
      <xdr:rowOff>2648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2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2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2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workbookViewId="0">
      <pane ySplit="14" topLeftCell="A15" activePane="bottomLeft" state="frozen"/>
      <selection pane="bottomLeft"/>
    </sheetView>
  </sheetViews>
  <sheetFormatPr baseColWidth="10" defaultRowHeight="12.75" x14ac:dyDescent="0.2"/>
  <cols>
    <col min="1" max="1" width="11.42578125" style="4"/>
    <col min="2" max="10" width="8.7109375" style="4" customWidth="1"/>
    <col min="11" max="11" width="12.28515625" style="4" bestFit="1" customWidth="1"/>
    <col min="12" max="16384" width="11.42578125" style="4"/>
  </cols>
  <sheetData>
    <row r="1" spans="1:11" s="1" customFormat="1" x14ac:dyDescent="0.2"/>
    <row r="2" spans="1:11" s="1" customFormat="1" ht="15.75" x14ac:dyDescent="0.25">
      <c r="B2" s="26"/>
      <c r="C2" s="4"/>
      <c r="D2" s="4"/>
      <c r="E2" s="4"/>
    </row>
    <row r="3" spans="1:11" s="1" customFormat="1" ht="15.75" x14ac:dyDescent="0.25">
      <c r="B3" s="26"/>
      <c r="C3" s="4"/>
      <c r="D3" s="4"/>
      <c r="E3" s="4"/>
    </row>
    <row r="4" spans="1:11" s="1" customFormat="1" ht="15.75" x14ac:dyDescent="0.25">
      <c r="B4" s="26"/>
      <c r="C4" s="4"/>
      <c r="D4" s="4"/>
      <c r="E4" s="4"/>
    </row>
    <row r="5" spans="1:11" s="1" customFormat="1" x14ac:dyDescent="0.2"/>
    <row r="6" spans="1:11" s="1" customFormat="1" ht="6" customHeight="1" x14ac:dyDescent="0.2"/>
    <row r="7" spans="1:11" s="1" customFormat="1" ht="15.75" customHeight="1" x14ac:dyDescent="0.2">
      <c r="A7" s="28" t="str">
        <f>VLOOKUP("&lt;Fachbereich&gt;",Uebersetzungen!$B$3:$E$61,Uebersetzungen!$B$2+1,FALSE)</f>
        <v>Daten &amp; Statistik</v>
      </c>
      <c r="B7" s="28"/>
      <c r="C7" s="28"/>
      <c r="D7" s="28"/>
      <c r="E7" s="2"/>
      <c r="F7" s="2"/>
      <c r="G7" s="2"/>
      <c r="H7" s="2"/>
      <c r="I7" s="2"/>
    </row>
    <row r="8" spans="1:11" s="1" customFormat="1" ht="12.75" customHeight="1" x14ac:dyDescent="0.2">
      <c r="A8" s="3"/>
      <c r="B8" s="3"/>
      <c r="C8" s="3"/>
      <c r="D8" s="3"/>
      <c r="E8" s="2"/>
      <c r="F8" s="2"/>
      <c r="G8" s="2"/>
      <c r="H8" s="2"/>
      <c r="I8" s="2"/>
    </row>
    <row r="9" spans="1:11" ht="18" x14ac:dyDescent="0.25">
      <c r="A9" s="5" t="str">
        <f>VLOOKUP("&lt;Titel&gt;",Uebersetzungen!$B$3:$E$31,Uebersetzungen!$B$2+1,FALSE)</f>
        <v>Todesfälle in Graubünden nach Altersgruppe und Staatsangehörigkeit, seit 1969</v>
      </c>
    </row>
    <row r="10" spans="1:11" x14ac:dyDescent="0.2">
      <c r="A10" s="27" t="str">
        <f>VLOOKUP("&lt;UTitel&gt;",Uebersetzungen!$B$3:$E$31,Uebersetzungen!$B$2+1,FALSE)</f>
        <v>Staatsangehörigkeit: Alle</v>
      </c>
    </row>
    <row r="11" spans="1:11" ht="18" x14ac:dyDescent="0.25">
      <c r="A11" s="5"/>
    </row>
    <row r="13" spans="1:11" ht="26.25" customHeight="1" x14ac:dyDescent="0.2">
      <c r="B13" s="29" t="str">
        <f>VLOOKUP("&lt;SpaltenTitel_2&gt;",Uebersetzungen!$B$3:$E$31,Uebersetzungen!$B$2+1,FALSE)</f>
        <v>Altersklassen</v>
      </c>
      <c r="C13" s="30"/>
      <c r="D13" s="30"/>
      <c r="E13" s="30"/>
      <c r="F13" s="30"/>
      <c r="G13" s="30"/>
      <c r="H13" s="30"/>
      <c r="I13" s="30"/>
      <c r="J13" s="30"/>
      <c r="K13" s="31"/>
    </row>
    <row r="14" spans="1:11" ht="26.25" customHeight="1" x14ac:dyDescent="0.2">
      <c r="A14" s="25" t="str">
        <f>VLOOKUP("&lt;SpaltenTitel_1.1&gt;",Uebersetzungen!$B$3:$E$61,Uebersetzungen!$B$2+1,FALSE)</f>
        <v>Jahr</v>
      </c>
      <c r="B14" s="25" t="str">
        <f>VLOOKUP("&lt;SpaltenTitel_2.1&gt;",Uebersetzungen!$B$3:$E$61,Uebersetzungen!$B$2+1,FALSE)</f>
        <v>Total</v>
      </c>
      <c r="C14" s="25" t="str">
        <f>VLOOKUP("&lt;SpaltenTitel_2.2&gt;",Uebersetzungen!$B$3:$E$61,Uebersetzungen!$B$2+1,FALSE)</f>
        <v>Unter 20</v>
      </c>
      <c r="D14" s="25" t="str">
        <f>VLOOKUP("&lt;SpaltenTitel_2.3&gt;",Uebersetzungen!$B$3:$E$61,Uebersetzungen!$B$2+1,FALSE)</f>
        <v>20-29</v>
      </c>
      <c r="E14" s="25" t="str">
        <f>VLOOKUP("&lt;SpaltenTitel_2.4&gt;",Uebersetzungen!$B$3:$E$61,Uebersetzungen!$B$2+1,FALSE)</f>
        <v>30-39</v>
      </c>
      <c r="F14" s="25" t="str">
        <f>VLOOKUP("&lt;SpaltenTitel_2.5&gt;",Uebersetzungen!$B$3:$E$61,Uebersetzungen!$B$2+1,FALSE)</f>
        <v>40-49</v>
      </c>
      <c r="G14" s="25" t="str">
        <f>VLOOKUP("&lt;SpaltenTitel_2.6&gt;",Uebersetzungen!$B$3:$E$61,Uebersetzungen!$B$2+1,FALSE)</f>
        <v>50-59</v>
      </c>
      <c r="H14" s="25" t="str">
        <f>VLOOKUP("&lt;SpaltenTitel_2.7&gt;",Uebersetzungen!$B$3:$E$61,Uebersetzungen!$B$2+1,FALSE)</f>
        <v>60-69</v>
      </c>
      <c r="I14" s="25" t="str">
        <f>VLOOKUP("&lt;SpaltenTitel_2.8&gt;",Uebersetzungen!$B$3:$E$61,Uebersetzungen!$B$2+1,FALSE)</f>
        <v>70-79</v>
      </c>
      <c r="J14" s="25" t="str">
        <f>VLOOKUP("&lt;SpaltenTitel_2.9&gt;",Uebersetzungen!$B$3:$E$61,Uebersetzungen!$B$2+1,FALSE)</f>
        <v>80-89</v>
      </c>
      <c r="K14" s="25" t="str">
        <f>VLOOKUP("&lt;SpaltenTitel_2.10&gt;",Uebersetzungen!$B$3:$E$61,Uebersetzungen!$B$2+1,FALSE)</f>
        <v>90 und mehr</v>
      </c>
    </row>
    <row r="15" spans="1:11" x14ac:dyDescent="0.2">
      <c r="A15" s="9">
        <v>1969</v>
      </c>
      <c r="B15" s="6">
        <v>1570</v>
      </c>
      <c r="C15" s="6">
        <v>75</v>
      </c>
      <c r="D15" s="6">
        <v>31</v>
      </c>
      <c r="E15" s="6">
        <v>33</v>
      </c>
      <c r="F15" s="6">
        <v>60</v>
      </c>
      <c r="G15" s="6">
        <v>135</v>
      </c>
      <c r="H15" s="6">
        <v>287</v>
      </c>
      <c r="I15" s="6">
        <v>431</v>
      </c>
      <c r="J15" s="6">
        <v>428</v>
      </c>
      <c r="K15" s="6">
        <v>90</v>
      </c>
    </row>
    <row r="16" spans="1:11" x14ac:dyDescent="0.2">
      <c r="A16" s="10">
        <v>1970</v>
      </c>
      <c r="B16" s="7">
        <v>1477</v>
      </c>
      <c r="C16" s="7">
        <v>86</v>
      </c>
      <c r="D16" s="7">
        <v>30</v>
      </c>
      <c r="E16" s="7">
        <v>26</v>
      </c>
      <c r="F16" s="7">
        <v>41</v>
      </c>
      <c r="G16" s="7">
        <v>126</v>
      </c>
      <c r="H16" s="7">
        <v>228</v>
      </c>
      <c r="I16" s="7">
        <v>448</v>
      </c>
      <c r="J16" s="7">
        <v>412</v>
      </c>
      <c r="K16" s="7">
        <v>80</v>
      </c>
    </row>
    <row r="17" spans="1:11" x14ac:dyDescent="0.2">
      <c r="A17" s="10">
        <v>1971</v>
      </c>
      <c r="B17" s="7">
        <v>1572</v>
      </c>
      <c r="C17" s="7">
        <v>94</v>
      </c>
      <c r="D17" s="7">
        <v>41</v>
      </c>
      <c r="E17" s="7">
        <v>33</v>
      </c>
      <c r="F17" s="7">
        <v>54</v>
      </c>
      <c r="G17" s="7">
        <v>123</v>
      </c>
      <c r="H17" s="7">
        <v>253</v>
      </c>
      <c r="I17" s="7">
        <v>444</v>
      </c>
      <c r="J17" s="7">
        <v>432</v>
      </c>
      <c r="K17" s="7">
        <v>98</v>
      </c>
    </row>
    <row r="18" spans="1:11" x14ac:dyDescent="0.2">
      <c r="A18" s="10">
        <v>1972</v>
      </c>
      <c r="B18" s="7">
        <v>1446</v>
      </c>
      <c r="C18" s="7">
        <v>70</v>
      </c>
      <c r="D18" s="7">
        <v>23</v>
      </c>
      <c r="E18" s="7">
        <v>26</v>
      </c>
      <c r="F18" s="7">
        <v>51</v>
      </c>
      <c r="G18" s="7">
        <v>108</v>
      </c>
      <c r="H18" s="7">
        <v>273</v>
      </c>
      <c r="I18" s="7">
        <v>415</v>
      </c>
      <c r="J18" s="7">
        <v>387</v>
      </c>
      <c r="K18" s="7">
        <v>93</v>
      </c>
    </row>
    <row r="19" spans="1:11" x14ac:dyDescent="0.2">
      <c r="A19" s="10">
        <v>1973</v>
      </c>
      <c r="B19" s="7">
        <v>1497</v>
      </c>
      <c r="C19" s="7">
        <v>68</v>
      </c>
      <c r="D19" s="7">
        <v>35</v>
      </c>
      <c r="E19" s="7">
        <v>29</v>
      </c>
      <c r="F19" s="7">
        <v>53</v>
      </c>
      <c r="G19" s="7">
        <v>120</v>
      </c>
      <c r="H19" s="7">
        <v>274</v>
      </c>
      <c r="I19" s="7">
        <v>445</v>
      </c>
      <c r="J19" s="7">
        <v>378</v>
      </c>
      <c r="K19" s="7">
        <v>95</v>
      </c>
    </row>
    <row r="20" spans="1:11" x14ac:dyDescent="0.2">
      <c r="A20" s="10">
        <v>1974</v>
      </c>
      <c r="B20" s="7">
        <v>1510</v>
      </c>
      <c r="C20" s="7">
        <v>71</v>
      </c>
      <c r="D20" s="7">
        <v>26</v>
      </c>
      <c r="E20" s="7">
        <v>32</v>
      </c>
      <c r="F20" s="7">
        <v>40</v>
      </c>
      <c r="G20" s="7">
        <v>123</v>
      </c>
      <c r="H20" s="7">
        <v>281</v>
      </c>
      <c r="I20" s="7">
        <v>412</v>
      </c>
      <c r="J20" s="7">
        <v>426</v>
      </c>
      <c r="K20" s="7">
        <v>99</v>
      </c>
    </row>
    <row r="21" spans="1:11" x14ac:dyDescent="0.2">
      <c r="A21" s="10">
        <v>1975</v>
      </c>
      <c r="B21" s="7">
        <v>1446</v>
      </c>
      <c r="C21" s="7">
        <v>48</v>
      </c>
      <c r="D21" s="7">
        <v>34</v>
      </c>
      <c r="E21" s="7">
        <v>28</v>
      </c>
      <c r="F21" s="7">
        <v>57</v>
      </c>
      <c r="G21" s="7">
        <v>102</v>
      </c>
      <c r="H21" s="7">
        <v>264</v>
      </c>
      <c r="I21" s="7">
        <v>442</v>
      </c>
      <c r="J21" s="7">
        <v>384</v>
      </c>
      <c r="K21" s="7">
        <v>87</v>
      </c>
    </row>
    <row r="22" spans="1:11" x14ac:dyDescent="0.2">
      <c r="A22" s="10">
        <v>1976</v>
      </c>
      <c r="B22" s="7">
        <v>1503</v>
      </c>
      <c r="C22" s="7">
        <v>45</v>
      </c>
      <c r="D22" s="7">
        <v>31</v>
      </c>
      <c r="E22" s="7">
        <v>26</v>
      </c>
      <c r="F22" s="7">
        <v>48</v>
      </c>
      <c r="G22" s="7">
        <v>111</v>
      </c>
      <c r="H22" s="7">
        <v>281</v>
      </c>
      <c r="I22" s="7">
        <v>448</v>
      </c>
      <c r="J22" s="7">
        <v>423</v>
      </c>
      <c r="K22" s="7">
        <v>90</v>
      </c>
    </row>
    <row r="23" spans="1:11" x14ac:dyDescent="0.2">
      <c r="A23" s="10">
        <v>1977</v>
      </c>
      <c r="B23" s="7">
        <v>1517</v>
      </c>
      <c r="C23" s="7">
        <v>45</v>
      </c>
      <c r="D23" s="7">
        <v>34</v>
      </c>
      <c r="E23" s="7">
        <v>30</v>
      </c>
      <c r="F23" s="7">
        <v>56</v>
      </c>
      <c r="G23" s="7">
        <v>119</v>
      </c>
      <c r="H23" s="7">
        <v>245</v>
      </c>
      <c r="I23" s="7">
        <v>451</v>
      </c>
      <c r="J23" s="7">
        <v>433</v>
      </c>
      <c r="K23" s="7">
        <v>104</v>
      </c>
    </row>
    <row r="24" spans="1:11" x14ac:dyDescent="0.2">
      <c r="A24" s="10">
        <v>1978</v>
      </c>
      <c r="B24" s="7">
        <v>1565</v>
      </c>
      <c r="C24" s="7">
        <v>46</v>
      </c>
      <c r="D24" s="7">
        <v>26</v>
      </c>
      <c r="E24" s="7">
        <v>27</v>
      </c>
      <c r="F24" s="7">
        <v>55</v>
      </c>
      <c r="G24" s="7">
        <v>118</v>
      </c>
      <c r="H24" s="7">
        <v>286</v>
      </c>
      <c r="I24" s="7">
        <v>432</v>
      </c>
      <c r="J24" s="7">
        <v>471</v>
      </c>
      <c r="K24" s="7">
        <v>104</v>
      </c>
    </row>
    <row r="25" spans="1:11" x14ac:dyDescent="0.2">
      <c r="A25" s="10">
        <v>1979</v>
      </c>
      <c r="B25" s="7">
        <v>1453</v>
      </c>
      <c r="C25" s="7">
        <v>32</v>
      </c>
      <c r="D25" s="7">
        <v>27</v>
      </c>
      <c r="E25" s="7">
        <v>29</v>
      </c>
      <c r="F25" s="7">
        <v>42</v>
      </c>
      <c r="G25" s="7">
        <v>104</v>
      </c>
      <c r="H25" s="7">
        <v>233</v>
      </c>
      <c r="I25" s="7">
        <v>418</v>
      </c>
      <c r="J25" s="7">
        <v>436</v>
      </c>
      <c r="K25" s="7">
        <v>132</v>
      </c>
    </row>
    <row r="26" spans="1:11" x14ac:dyDescent="0.2">
      <c r="A26" s="10">
        <v>1980</v>
      </c>
      <c r="B26" s="7">
        <v>1508</v>
      </c>
      <c r="C26" s="7">
        <v>37</v>
      </c>
      <c r="D26" s="7">
        <v>30</v>
      </c>
      <c r="E26" s="7">
        <v>24</v>
      </c>
      <c r="F26" s="7">
        <v>45</v>
      </c>
      <c r="G26" s="7">
        <v>116</v>
      </c>
      <c r="H26" s="7">
        <v>260</v>
      </c>
      <c r="I26" s="7">
        <v>474</v>
      </c>
      <c r="J26" s="7">
        <v>426</v>
      </c>
      <c r="K26" s="7">
        <v>96</v>
      </c>
    </row>
    <row r="27" spans="1:11" x14ac:dyDescent="0.2">
      <c r="A27" s="10">
        <v>1981</v>
      </c>
      <c r="B27" s="7">
        <v>1562</v>
      </c>
      <c r="C27" s="7">
        <v>40</v>
      </c>
      <c r="D27" s="7">
        <v>30</v>
      </c>
      <c r="E27" s="7">
        <v>29</v>
      </c>
      <c r="F27" s="7">
        <v>57</v>
      </c>
      <c r="G27" s="7">
        <v>111</v>
      </c>
      <c r="H27" s="7">
        <v>247</v>
      </c>
      <c r="I27" s="7">
        <v>484</v>
      </c>
      <c r="J27" s="7">
        <v>448</v>
      </c>
      <c r="K27" s="7">
        <v>116</v>
      </c>
    </row>
    <row r="28" spans="1:11" x14ac:dyDescent="0.2">
      <c r="A28" s="10">
        <v>1982</v>
      </c>
      <c r="B28" s="7">
        <v>1581</v>
      </c>
      <c r="C28" s="7">
        <v>41</v>
      </c>
      <c r="D28" s="7">
        <v>36</v>
      </c>
      <c r="E28" s="7">
        <v>25</v>
      </c>
      <c r="F28" s="7">
        <v>40</v>
      </c>
      <c r="G28" s="7">
        <v>105</v>
      </c>
      <c r="H28" s="7">
        <v>253</v>
      </c>
      <c r="I28" s="7">
        <v>465</v>
      </c>
      <c r="J28" s="7">
        <v>487</v>
      </c>
      <c r="K28" s="7">
        <v>129</v>
      </c>
    </row>
    <row r="29" spans="1:11" x14ac:dyDescent="0.2">
      <c r="A29" s="10">
        <v>1983</v>
      </c>
      <c r="B29" s="7">
        <v>1544</v>
      </c>
      <c r="C29" s="7">
        <v>32</v>
      </c>
      <c r="D29" s="7">
        <v>44</v>
      </c>
      <c r="E29" s="7">
        <v>30</v>
      </c>
      <c r="F29" s="7">
        <v>40</v>
      </c>
      <c r="G29" s="7">
        <v>99</v>
      </c>
      <c r="H29" s="7">
        <v>227</v>
      </c>
      <c r="I29" s="7">
        <v>428</v>
      </c>
      <c r="J29" s="7">
        <v>509</v>
      </c>
      <c r="K29" s="7">
        <v>135</v>
      </c>
    </row>
    <row r="30" spans="1:11" x14ac:dyDescent="0.2">
      <c r="A30" s="10">
        <v>1984</v>
      </c>
      <c r="B30" s="7">
        <v>1522</v>
      </c>
      <c r="C30" s="7">
        <v>34</v>
      </c>
      <c r="D30" s="7">
        <v>26</v>
      </c>
      <c r="E30" s="7">
        <v>23</v>
      </c>
      <c r="F30" s="7">
        <v>44</v>
      </c>
      <c r="G30" s="7">
        <v>119</v>
      </c>
      <c r="H30" s="7">
        <v>205</v>
      </c>
      <c r="I30" s="7">
        <v>465</v>
      </c>
      <c r="J30" s="7">
        <v>476</v>
      </c>
      <c r="K30" s="7">
        <v>130</v>
      </c>
    </row>
    <row r="31" spans="1:11" x14ac:dyDescent="0.2">
      <c r="A31" s="10">
        <v>1985</v>
      </c>
      <c r="B31" s="7">
        <v>1503</v>
      </c>
      <c r="C31" s="7">
        <v>38</v>
      </c>
      <c r="D31" s="7">
        <v>23</v>
      </c>
      <c r="E31" s="7">
        <v>24</v>
      </c>
      <c r="F31" s="7">
        <v>32</v>
      </c>
      <c r="G31" s="7">
        <v>114</v>
      </c>
      <c r="H31" s="7">
        <v>213</v>
      </c>
      <c r="I31" s="7">
        <v>415</v>
      </c>
      <c r="J31" s="7">
        <v>501</v>
      </c>
      <c r="K31" s="7">
        <v>143</v>
      </c>
    </row>
    <row r="32" spans="1:11" x14ac:dyDescent="0.2">
      <c r="A32" s="10">
        <v>1986</v>
      </c>
      <c r="B32" s="7">
        <v>1485</v>
      </c>
      <c r="C32" s="7">
        <v>31</v>
      </c>
      <c r="D32" s="7">
        <v>25</v>
      </c>
      <c r="E32" s="7">
        <v>21</v>
      </c>
      <c r="F32" s="7">
        <v>41</v>
      </c>
      <c r="G32" s="7">
        <v>84</v>
      </c>
      <c r="H32" s="7">
        <v>221</v>
      </c>
      <c r="I32" s="7">
        <v>419</v>
      </c>
      <c r="J32" s="7">
        <v>486</v>
      </c>
      <c r="K32" s="7">
        <v>157</v>
      </c>
    </row>
    <row r="33" spans="1:11" x14ac:dyDescent="0.2">
      <c r="A33" s="10">
        <v>1987</v>
      </c>
      <c r="B33" s="7">
        <v>1598</v>
      </c>
      <c r="C33" s="7">
        <v>31</v>
      </c>
      <c r="D33" s="7">
        <v>34</v>
      </c>
      <c r="E33" s="7">
        <v>33</v>
      </c>
      <c r="F33" s="7">
        <v>41</v>
      </c>
      <c r="G33" s="7">
        <v>104</v>
      </c>
      <c r="H33" s="7">
        <v>215</v>
      </c>
      <c r="I33" s="7">
        <v>486</v>
      </c>
      <c r="J33" s="7">
        <v>481</v>
      </c>
      <c r="K33" s="7">
        <v>173</v>
      </c>
    </row>
    <row r="34" spans="1:11" x14ac:dyDescent="0.2">
      <c r="A34" s="10">
        <v>1988</v>
      </c>
      <c r="B34" s="7">
        <v>1567</v>
      </c>
      <c r="C34" s="7">
        <v>34</v>
      </c>
      <c r="D34" s="7">
        <v>30</v>
      </c>
      <c r="E34" s="7">
        <v>37</v>
      </c>
      <c r="F34" s="7">
        <v>47</v>
      </c>
      <c r="G34" s="7">
        <v>88</v>
      </c>
      <c r="H34" s="7">
        <v>198</v>
      </c>
      <c r="I34" s="7">
        <v>407</v>
      </c>
      <c r="J34" s="7">
        <v>540</v>
      </c>
      <c r="K34" s="7">
        <v>186</v>
      </c>
    </row>
    <row r="35" spans="1:11" x14ac:dyDescent="0.2">
      <c r="A35" s="10">
        <v>1989</v>
      </c>
      <c r="B35" s="7">
        <v>1567</v>
      </c>
      <c r="C35" s="7">
        <v>29</v>
      </c>
      <c r="D35" s="7">
        <v>46</v>
      </c>
      <c r="E35" s="7">
        <v>29</v>
      </c>
      <c r="F35" s="7">
        <v>39</v>
      </c>
      <c r="G35" s="7">
        <v>96</v>
      </c>
      <c r="H35" s="7">
        <v>197</v>
      </c>
      <c r="I35" s="7">
        <v>412</v>
      </c>
      <c r="J35" s="7">
        <v>566</v>
      </c>
      <c r="K35" s="7">
        <v>153</v>
      </c>
    </row>
    <row r="36" spans="1:11" x14ac:dyDescent="0.2">
      <c r="A36" s="10">
        <v>1990</v>
      </c>
      <c r="B36" s="7">
        <v>1634</v>
      </c>
      <c r="C36" s="7">
        <v>37</v>
      </c>
      <c r="D36" s="7">
        <v>22</v>
      </c>
      <c r="E36" s="7">
        <v>37</v>
      </c>
      <c r="F36" s="7">
        <v>52</v>
      </c>
      <c r="G36" s="7">
        <v>103</v>
      </c>
      <c r="H36" s="7">
        <v>206</v>
      </c>
      <c r="I36" s="7">
        <v>427</v>
      </c>
      <c r="J36" s="7">
        <v>543</v>
      </c>
      <c r="K36" s="7">
        <v>207</v>
      </c>
    </row>
    <row r="37" spans="1:11" x14ac:dyDescent="0.2">
      <c r="A37" s="10">
        <v>1991</v>
      </c>
      <c r="B37" s="7">
        <v>1596</v>
      </c>
      <c r="C37" s="7">
        <v>29</v>
      </c>
      <c r="D37" s="7">
        <v>25</v>
      </c>
      <c r="E37" s="7">
        <v>29</v>
      </c>
      <c r="F37" s="7">
        <v>53</v>
      </c>
      <c r="G37" s="7">
        <v>107</v>
      </c>
      <c r="H37" s="7">
        <v>200</v>
      </c>
      <c r="I37" s="7">
        <v>387</v>
      </c>
      <c r="J37" s="7">
        <v>574</v>
      </c>
      <c r="K37" s="7">
        <v>192</v>
      </c>
    </row>
    <row r="38" spans="1:11" x14ac:dyDescent="0.2">
      <c r="A38" s="10">
        <v>1992</v>
      </c>
      <c r="B38" s="7">
        <v>1599</v>
      </c>
      <c r="C38" s="7">
        <v>30</v>
      </c>
      <c r="D38" s="7">
        <v>26</v>
      </c>
      <c r="E38" s="7">
        <v>33</v>
      </c>
      <c r="F38" s="7">
        <v>58</v>
      </c>
      <c r="G38" s="7">
        <v>104</v>
      </c>
      <c r="H38" s="7">
        <v>205</v>
      </c>
      <c r="I38" s="7">
        <v>368</v>
      </c>
      <c r="J38" s="7">
        <v>594</v>
      </c>
      <c r="K38" s="7">
        <v>181</v>
      </c>
    </row>
    <row r="39" spans="1:11" x14ac:dyDescent="0.2">
      <c r="A39" s="10">
        <v>1993</v>
      </c>
      <c r="B39" s="7">
        <v>1617</v>
      </c>
      <c r="C39" s="7">
        <v>27</v>
      </c>
      <c r="D39" s="7">
        <v>27</v>
      </c>
      <c r="E39" s="7">
        <v>31</v>
      </c>
      <c r="F39" s="7">
        <v>40</v>
      </c>
      <c r="G39" s="7">
        <v>90</v>
      </c>
      <c r="H39" s="7">
        <v>189</v>
      </c>
      <c r="I39" s="7">
        <v>391</v>
      </c>
      <c r="J39" s="7">
        <v>602</v>
      </c>
      <c r="K39" s="7">
        <v>220</v>
      </c>
    </row>
    <row r="40" spans="1:11" x14ac:dyDescent="0.2">
      <c r="A40" s="10">
        <v>1994</v>
      </c>
      <c r="B40" s="7">
        <v>1569</v>
      </c>
      <c r="C40" s="7">
        <v>17</v>
      </c>
      <c r="D40" s="7">
        <v>29</v>
      </c>
      <c r="E40" s="7">
        <v>29</v>
      </c>
      <c r="F40" s="7">
        <v>31</v>
      </c>
      <c r="G40" s="7">
        <v>93</v>
      </c>
      <c r="H40" s="7">
        <v>189</v>
      </c>
      <c r="I40" s="7">
        <v>385</v>
      </c>
      <c r="J40" s="7">
        <v>587</v>
      </c>
      <c r="K40" s="7">
        <v>209</v>
      </c>
    </row>
    <row r="41" spans="1:11" x14ac:dyDescent="0.2">
      <c r="A41" s="10">
        <v>1995</v>
      </c>
      <c r="B41" s="7">
        <v>1603</v>
      </c>
      <c r="C41" s="7">
        <v>30</v>
      </c>
      <c r="D41" s="7">
        <v>26</v>
      </c>
      <c r="E41" s="7">
        <v>20</v>
      </c>
      <c r="F41" s="7">
        <v>40</v>
      </c>
      <c r="G41" s="7">
        <v>102</v>
      </c>
      <c r="H41" s="7">
        <v>163</v>
      </c>
      <c r="I41" s="7">
        <v>413</v>
      </c>
      <c r="J41" s="7">
        <v>567</v>
      </c>
      <c r="K41" s="7">
        <v>242</v>
      </c>
    </row>
    <row r="42" spans="1:11" x14ac:dyDescent="0.2">
      <c r="A42" s="10">
        <v>1996</v>
      </c>
      <c r="B42" s="7">
        <v>1598</v>
      </c>
      <c r="C42" s="7">
        <v>19</v>
      </c>
      <c r="D42" s="7">
        <v>22</v>
      </c>
      <c r="E42" s="7">
        <v>27</v>
      </c>
      <c r="F42" s="7">
        <v>44</v>
      </c>
      <c r="G42" s="7">
        <v>88</v>
      </c>
      <c r="H42" s="7">
        <v>195</v>
      </c>
      <c r="I42" s="7">
        <v>379</v>
      </c>
      <c r="J42" s="7">
        <v>572</v>
      </c>
      <c r="K42" s="7">
        <v>252</v>
      </c>
    </row>
    <row r="43" spans="1:11" x14ac:dyDescent="0.2">
      <c r="A43" s="10">
        <v>1997</v>
      </c>
      <c r="B43" s="7">
        <v>1598</v>
      </c>
      <c r="C43" s="7">
        <v>20</v>
      </c>
      <c r="D43" s="7">
        <v>16</v>
      </c>
      <c r="E43" s="7">
        <v>29</v>
      </c>
      <c r="F43" s="7">
        <v>51</v>
      </c>
      <c r="G43" s="7">
        <v>80</v>
      </c>
      <c r="H43" s="7">
        <v>170</v>
      </c>
      <c r="I43" s="7">
        <v>333</v>
      </c>
      <c r="J43" s="7">
        <v>633</v>
      </c>
      <c r="K43" s="7">
        <v>266</v>
      </c>
    </row>
    <row r="44" spans="1:11" x14ac:dyDescent="0.2">
      <c r="A44" s="10">
        <v>1998</v>
      </c>
      <c r="B44" s="7">
        <v>1640</v>
      </c>
      <c r="C44" s="7">
        <v>15</v>
      </c>
      <c r="D44" s="7">
        <v>15</v>
      </c>
      <c r="E44" s="7">
        <v>25</v>
      </c>
      <c r="F44" s="7">
        <v>38</v>
      </c>
      <c r="G44" s="7">
        <v>104</v>
      </c>
      <c r="H44" s="7">
        <v>167</v>
      </c>
      <c r="I44" s="7">
        <v>374</v>
      </c>
      <c r="J44" s="7">
        <v>627</v>
      </c>
      <c r="K44" s="7">
        <v>275</v>
      </c>
    </row>
    <row r="45" spans="1:11" x14ac:dyDescent="0.2">
      <c r="A45" s="10">
        <v>1999</v>
      </c>
      <c r="B45" s="7">
        <v>1589</v>
      </c>
      <c r="C45" s="7">
        <v>25</v>
      </c>
      <c r="D45" s="7">
        <v>14</v>
      </c>
      <c r="E45" s="7">
        <v>27</v>
      </c>
      <c r="F45" s="7">
        <v>38</v>
      </c>
      <c r="G45" s="7">
        <v>65</v>
      </c>
      <c r="H45" s="7">
        <v>165</v>
      </c>
      <c r="I45" s="7">
        <v>367</v>
      </c>
      <c r="J45" s="7">
        <v>598</v>
      </c>
      <c r="K45" s="7">
        <v>290</v>
      </c>
    </row>
    <row r="46" spans="1:11" x14ac:dyDescent="0.2">
      <c r="A46" s="10">
        <v>2000</v>
      </c>
      <c r="B46" s="7">
        <v>1598</v>
      </c>
      <c r="C46" s="7">
        <v>19</v>
      </c>
      <c r="D46" s="7">
        <v>17</v>
      </c>
      <c r="E46" s="7">
        <v>26</v>
      </c>
      <c r="F46" s="7">
        <v>45</v>
      </c>
      <c r="G46" s="7">
        <v>98</v>
      </c>
      <c r="H46" s="7">
        <v>186</v>
      </c>
      <c r="I46" s="7">
        <v>351</v>
      </c>
      <c r="J46" s="7">
        <v>572</v>
      </c>
      <c r="K46" s="7">
        <v>284</v>
      </c>
    </row>
    <row r="47" spans="1:11" x14ac:dyDescent="0.2">
      <c r="A47" s="10">
        <v>2001</v>
      </c>
      <c r="B47" s="7">
        <v>1639</v>
      </c>
      <c r="C47" s="7">
        <v>22</v>
      </c>
      <c r="D47" s="7">
        <v>14</v>
      </c>
      <c r="E47" s="7">
        <v>29</v>
      </c>
      <c r="F47" s="7">
        <v>42</v>
      </c>
      <c r="G47" s="7">
        <v>94</v>
      </c>
      <c r="H47" s="7">
        <v>179</v>
      </c>
      <c r="I47" s="7">
        <v>362</v>
      </c>
      <c r="J47" s="7">
        <v>576</v>
      </c>
      <c r="K47" s="7">
        <v>321</v>
      </c>
    </row>
    <row r="48" spans="1:11" x14ac:dyDescent="0.2">
      <c r="A48" s="10">
        <v>2002</v>
      </c>
      <c r="B48" s="7">
        <v>1632</v>
      </c>
      <c r="C48" s="7">
        <v>26</v>
      </c>
      <c r="D48" s="7">
        <v>23</v>
      </c>
      <c r="E48" s="7">
        <v>19</v>
      </c>
      <c r="F48" s="7">
        <v>41</v>
      </c>
      <c r="G48" s="7">
        <v>94</v>
      </c>
      <c r="H48" s="7">
        <v>191</v>
      </c>
      <c r="I48" s="7">
        <v>309</v>
      </c>
      <c r="J48" s="7">
        <v>607</v>
      </c>
      <c r="K48" s="7">
        <v>322</v>
      </c>
    </row>
    <row r="49" spans="1:11" x14ac:dyDescent="0.2">
      <c r="A49" s="10">
        <v>2003</v>
      </c>
      <c r="B49" s="7">
        <v>1652</v>
      </c>
      <c r="C49" s="7">
        <v>20</v>
      </c>
      <c r="D49" s="7">
        <v>16</v>
      </c>
      <c r="E49" s="7">
        <v>16</v>
      </c>
      <c r="F49" s="7">
        <v>50</v>
      </c>
      <c r="G49" s="7">
        <v>99</v>
      </c>
      <c r="H49" s="7">
        <v>175</v>
      </c>
      <c r="I49" s="7">
        <v>348</v>
      </c>
      <c r="J49" s="7">
        <v>597</v>
      </c>
      <c r="K49" s="7">
        <v>331</v>
      </c>
    </row>
    <row r="50" spans="1:11" x14ac:dyDescent="0.2">
      <c r="A50" s="10">
        <v>2004</v>
      </c>
      <c r="B50" s="7">
        <v>1572</v>
      </c>
      <c r="C50" s="7">
        <v>12</v>
      </c>
      <c r="D50" s="7">
        <v>9</v>
      </c>
      <c r="E50" s="7">
        <v>19</v>
      </c>
      <c r="F50" s="7">
        <v>30</v>
      </c>
      <c r="G50" s="7">
        <v>87</v>
      </c>
      <c r="H50" s="7">
        <v>167</v>
      </c>
      <c r="I50" s="7">
        <v>343</v>
      </c>
      <c r="J50" s="7">
        <v>538</v>
      </c>
      <c r="K50" s="7">
        <v>367</v>
      </c>
    </row>
    <row r="51" spans="1:11" x14ac:dyDescent="0.2">
      <c r="A51" s="10">
        <v>2005</v>
      </c>
      <c r="B51" s="7">
        <v>1632</v>
      </c>
      <c r="C51" s="7">
        <v>13</v>
      </c>
      <c r="D51" s="7">
        <v>13</v>
      </c>
      <c r="E51" s="7">
        <v>19</v>
      </c>
      <c r="F51" s="7">
        <v>38</v>
      </c>
      <c r="G51" s="7">
        <v>103</v>
      </c>
      <c r="H51" s="7">
        <v>181</v>
      </c>
      <c r="I51" s="7">
        <v>324</v>
      </c>
      <c r="J51" s="7">
        <v>587</v>
      </c>
      <c r="K51" s="7">
        <v>354</v>
      </c>
    </row>
    <row r="52" spans="1:11" x14ac:dyDescent="0.2">
      <c r="A52" s="10">
        <v>2006</v>
      </c>
      <c r="B52" s="7">
        <v>1588</v>
      </c>
      <c r="C52" s="7">
        <v>6</v>
      </c>
      <c r="D52" s="7">
        <v>8</v>
      </c>
      <c r="E52" s="7">
        <v>16</v>
      </c>
      <c r="F52" s="7">
        <v>43</v>
      </c>
      <c r="G52" s="7">
        <v>80</v>
      </c>
      <c r="H52" s="7">
        <v>180</v>
      </c>
      <c r="I52" s="7">
        <v>346</v>
      </c>
      <c r="J52" s="7">
        <v>560</v>
      </c>
      <c r="K52" s="7">
        <v>349</v>
      </c>
    </row>
    <row r="53" spans="1:11" x14ac:dyDescent="0.2">
      <c r="A53" s="10">
        <v>2007</v>
      </c>
      <c r="B53" s="7">
        <v>1685</v>
      </c>
      <c r="C53" s="7">
        <v>14</v>
      </c>
      <c r="D53" s="7">
        <v>6</v>
      </c>
      <c r="E53" s="7">
        <v>14</v>
      </c>
      <c r="F53" s="7">
        <v>39</v>
      </c>
      <c r="G53" s="7">
        <v>93</v>
      </c>
      <c r="H53" s="7">
        <v>214</v>
      </c>
      <c r="I53" s="7">
        <v>352</v>
      </c>
      <c r="J53" s="7">
        <v>594</v>
      </c>
      <c r="K53" s="7">
        <v>359</v>
      </c>
    </row>
    <row r="54" spans="1:11" x14ac:dyDescent="0.2">
      <c r="A54" s="10">
        <v>2008</v>
      </c>
      <c r="B54" s="7">
        <v>1631</v>
      </c>
      <c r="C54" s="7">
        <v>11</v>
      </c>
      <c r="D54" s="7">
        <v>8</v>
      </c>
      <c r="E54" s="7">
        <v>13</v>
      </c>
      <c r="F54" s="7">
        <v>38</v>
      </c>
      <c r="G54" s="7">
        <v>88</v>
      </c>
      <c r="H54" s="7">
        <v>186</v>
      </c>
      <c r="I54" s="7">
        <v>329</v>
      </c>
      <c r="J54" s="7">
        <v>623</v>
      </c>
      <c r="K54" s="7">
        <v>335</v>
      </c>
    </row>
    <row r="55" spans="1:11" x14ac:dyDescent="0.2">
      <c r="A55" s="10">
        <v>2009</v>
      </c>
      <c r="B55" s="7">
        <v>1701</v>
      </c>
      <c r="C55" s="7">
        <v>13</v>
      </c>
      <c r="D55" s="7">
        <v>14</v>
      </c>
      <c r="E55" s="7">
        <v>15</v>
      </c>
      <c r="F55" s="7">
        <v>32</v>
      </c>
      <c r="G55" s="7">
        <v>93</v>
      </c>
      <c r="H55" s="7">
        <v>178</v>
      </c>
      <c r="I55" s="7">
        <v>331</v>
      </c>
      <c r="J55" s="7">
        <v>628</v>
      </c>
      <c r="K55" s="7">
        <v>397</v>
      </c>
    </row>
    <row r="56" spans="1:11" x14ac:dyDescent="0.2">
      <c r="A56" s="10">
        <v>2010</v>
      </c>
      <c r="B56" s="7">
        <v>1608</v>
      </c>
      <c r="C56" s="7">
        <v>12</v>
      </c>
      <c r="D56" s="7">
        <v>6</v>
      </c>
      <c r="E56" s="7">
        <v>12</v>
      </c>
      <c r="F56" s="7">
        <v>41</v>
      </c>
      <c r="G56" s="7">
        <v>85</v>
      </c>
      <c r="H56" s="7">
        <v>183</v>
      </c>
      <c r="I56" s="7">
        <v>309</v>
      </c>
      <c r="J56" s="7">
        <v>588</v>
      </c>
      <c r="K56" s="7">
        <v>372</v>
      </c>
    </row>
    <row r="57" spans="1:11" x14ac:dyDescent="0.2">
      <c r="A57" s="10">
        <v>2011</v>
      </c>
      <c r="B57" s="7">
        <v>1614</v>
      </c>
      <c r="C57" s="7">
        <v>13</v>
      </c>
      <c r="D57" s="7">
        <v>15</v>
      </c>
      <c r="E57" s="7">
        <v>9</v>
      </c>
      <c r="F57" s="7">
        <v>41</v>
      </c>
      <c r="G57" s="7">
        <v>78</v>
      </c>
      <c r="H57" s="7">
        <v>188</v>
      </c>
      <c r="I57" s="7">
        <v>305</v>
      </c>
      <c r="J57" s="7">
        <v>579</v>
      </c>
      <c r="K57" s="7">
        <v>386</v>
      </c>
    </row>
    <row r="58" spans="1:11" x14ac:dyDescent="0.2">
      <c r="A58" s="10">
        <v>2012</v>
      </c>
      <c r="B58" s="7">
        <v>1703</v>
      </c>
      <c r="C58" s="7">
        <v>11</v>
      </c>
      <c r="D58" s="7">
        <v>18</v>
      </c>
      <c r="E58" s="7">
        <v>13</v>
      </c>
      <c r="F58" s="7">
        <v>37</v>
      </c>
      <c r="G58" s="7">
        <v>82</v>
      </c>
      <c r="H58" s="7">
        <v>192</v>
      </c>
      <c r="I58" s="7">
        <v>295</v>
      </c>
      <c r="J58" s="7">
        <v>640</v>
      </c>
      <c r="K58" s="7">
        <v>415</v>
      </c>
    </row>
    <row r="59" spans="1:11" x14ac:dyDescent="0.2">
      <c r="A59" s="10">
        <v>2013</v>
      </c>
      <c r="B59" s="7">
        <v>1721</v>
      </c>
      <c r="C59" s="7">
        <v>11</v>
      </c>
      <c r="D59" s="7">
        <v>4</v>
      </c>
      <c r="E59" s="7">
        <v>10</v>
      </c>
      <c r="F59" s="7">
        <v>37</v>
      </c>
      <c r="G59" s="7">
        <v>84</v>
      </c>
      <c r="H59" s="7">
        <v>188</v>
      </c>
      <c r="I59" s="7">
        <v>338</v>
      </c>
      <c r="J59" s="7">
        <v>613</v>
      </c>
      <c r="K59" s="7">
        <v>436</v>
      </c>
    </row>
    <row r="60" spans="1:11" x14ac:dyDescent="0.2">
      <c r="A60" s="10">
        <v>2014</v>
      </c>
      <c r="B60" s="7">
        <v>1704</v>
      </c>
      <c r="C60" s="7">
        <v>11</v>
      </c>
      <c r="D60" s="7">
        <v>5</v>
      </c>
      <c r="E60" s="7">
        <v>4</v>
      </c>
      <c r="F60" s="7">
        <v>27</v>
      </c>
      <c r="G60" s="7">
        <v>96</v>
      </c>
      <c r="H60" s="7">
        <v>195</v>
      </c>
      <c r="I60" s="7">
        <v>324</v>
      </c>
      <c r="J60" s="7">
        <v>608</v>
      </c>
      <c r="K60" s="7">
        <v>434</v>
      </c>
    </row>
    <row r="61" spans="1:11" x14ac:dyDescent="0.2">
      <c r="A61" s="10">
        <v>2015</v>
      </c>
      <c r="B61" s="7">
        <v>1734</v>
      </c>
      <c r="C61" s="7">
        <v>11</v>
      </c>
      <c r="D61" s="7">
        <v>8</v>
      </c>
      <c r="E61" s="7">
        <v>9</v>
      </c>
      <c r="F61" s="7">
        <v>17</v>
      </c>
      <c r="G61" s="7">
        <v>94</v>
      </c>
      <c r="H61" s="7">
        <v>189</v>
      </c>
      <c r="I61" s="7">
        <v>316</v>
      </c>
      <c r="J61" s="7">
        <v>646</v>
      </c>
      <c r="K61" s="7">
        <v>444</v>
      </c>
    </row>
    <row r="62" spans="1:11" x14ac:dyDescent="0.2">
      <c r="A62" s="10">
        <v>2016</v>
      </c>
      <c r="B62" s="7" t="s">
        <v>12</v>
      </c>
      <c r="C62" s="7">
        <v>14</v>
      </c>
      <c r="D62" s="7">
        <v>8</v>
      </c>
      <c r="E62" s="7">
        <v>14</v>
      </c>
      <c r="F62" s="7">
        <v>22</v>
      </c>
      <c r="G62" s="7">
        <v>79</v>
      </c>
      <c r="H62" s="7">
        <v>176</v>
      </c>
      <c r="I62" s="7">
        <v>304</v>
      </c>
      <c r="J62" s="7">
        <v>583</v>
      </c>
      <c r="K62" s="7">
        <v>424</v>
      </c>
    </row>
    <row r="63" spans="1:11" x14ac:dyDescent="0.2">
      <c r="A63" s="10">
        <v>2017</v>
      </c>
      <c r="B63" s="7">
        <v>1746</v>
      </c>
      <c r="C63" s="7">
        <v>9</v>
      </c>
      <c r="D63" s="7">
        <v>8</v>
      </c>
      <c r="E63" s="7">
        <v>22</v>
      </c>
      <c r="F63" s="7">
        <v>21</v>
      </c>
      <c r="G63" s="7">
        <v>83</v>
      </c>
      <c r="H63" s="7">
        <v>164</v>
      </c>
      <c r="I63" s="7">
        <v>367</v>
      </c>
      <c r="J63" s="7">
        <v>612</v>
      </c>
      <c r="K63" s="7">
        <v>460</v>
      </c>
    </row>
    <row r="64" spans="1:11" x14ac:dyDescent="0.2">
      <c r="A64" s="10">
        <v>2018</v>
      </c>
      <c r="B64" s="7">
        <v>1789</v>
      </c>
      <c r="C64" s="7">
        <v>11</v>
      </c>
      <c r="D64" s="7">
        <v>13</v>
      </c>
      <c r="E64" s="7">
        <v>15</v>
      </c>
      <c r="F64" s="7">
        <v>31</v>
      </c>
      <c r="G64" s="7">
        <v>111</v>
      </c>
      <c r="H64" s="7">
        <v>179</v>
      </c>
      <c r="I64" s="7">
        <v>348</v>
      </c>
      <c r="J64" s="7">
        <v>625</v>
      </c>
      <c r="K64" s="7">
        <v>456</v>
      </c>
    </row>
    <row r="65" spans="1:11" x14ac:dyDescent="0.2">
      <c r="A65" s="10">
        <v>2019</v>
      </c>
      <c r="B65" s="7">
        <v>1748</v>
      </c>
      <c r="C65" s="7">
        <v>11</v>
      </c>
      <c r="D65" s="7">
        <v>5</v>
      </c>
      <c r="E65" s="7">
        <v>13</v>
      </c>
      <c r="F65" s="7">
        <v>20</v>
      </c>
      <c r="G65" s="7">
        <v>87</v>
      </c>
      <c r="H65" s="7">
        <v>181</v>
      </c>
      <c r="I65" s="7">
        <v>359</v>
      </c>
      <c r="J65" s="7">
        <v>616</v>
      </c>
      <c r="K65" s="7">
        <v>456</v>
      </c>
    </row>
    <row r="66" spans="1:11" x14ac:dyDescent="0.2">
      <c r="A66" s="10">
        <v>2020</v>
      </c>
      <c r="B66" s="7">
        <v>1800</v>
      </c>
      <c r="C66" s="7">
        <v>15</v>
      </c>
      <c r="D66" s="7">
        <v>10</v>
      </c>
      <c r="E66" s="7">
        <v>11</v>
      </c>
      <c r="F66" s="7">
        <v>18</v>
      </c>
      <c r="G66" s="7">
        <v>84</v>
      </c>
      <c r="H66" s="7">
        <v>167</v>
      </c>
      <c r="I66" s="7">
        <v>346</v>
      </c>
      <c r="J66" s="7">
        <v>640</v>
      </c>
      <c r="K66" s="7">
        <v>509</v>
      </c>
    </row>
    <row r="67" spans="1:11" x14ac:dyDescent="0.2">
      <c r="A67" s="10">
        <v>2021</v>
      </c>
      <c r="B67" s="7">
        <v>1825</v>
      </c>
      <c r="C67" s="7">
        <v>10</v>
      </c>
      <c r="D67" s="7">
        <v>11</v>
      </c>
      <c r="E67" s="7">
        <v>16</v>
      </c>
      <c r="F67" s="7">
        <v>32</v>
      </c>
      <c r="G67" s="7">
        <v>73</v>
      </c>
      <c r="H67" s="7">
        <v>187</v>
      </c>
      <c r="I67" s="7">
        <v>377</v>
      </c>
      <c r="J67" s="7">
        <v>636</v>
      </c>
      <c r="K67" s="7">
        <v>483</v>
      </c>
    </row>
    <row r="68" spans="1:11" x14ac:dyDescent="0.2">
      <c r="A68" s="10">
        <v>2022</v>
      </c>
      <c r="B68" s="7">
        <v>1995</v>
      </c>
      <c r="C68" s="7">
        <v>6</v>
      </c>
      <c r="D68" s="7">
        <v>10</v>
      </c>
      <c r="E68" s="7">
        <v>9</v>
      </c>
      <c r="F68" s="7">
        <v>22</v>
      </c>
      <c r="G68" s="7">
        <v>80</v>
      </c>
      <c r="H68" s="7">
        <v>199</v>
      </c>
      <c r="I68" s="7">
        <v>396</v>
      </c>
      <c r="J68" s="7">
        <v>728</v>
      </c>
      <c r="K68" s="7">
        <v>545</v>
      </c>
    </row>
    <row r="69" spans="1:11" x14ac:dyDescent="0.2">
      <c r="A69" s="10">
        <v>2023</v>
      </c>
      <c r="B69" s="7">
        <v>1866</v>
      </c>
      <c r="C69" s="7">
        <v>8</v>
      </c>
      <c r="D69" s="7">
        <v>6</v>
      </c>
      <c r="E69" s="7">
        <v>6</v>
      </c>
      <c r="F69" s="7">
        <v>27</v>
      </c>
      <c r="G69" s="7">
        <v>80</v>
      </c>
      <c r="H69" s="7">
        <v>167</v>
      </c>
      <c r="I69" s="7">
        <v>369</v>
      </c>
      <c r="J69" s="7">
        <v>678</v>
      </c>
      <c r="K69" s="7">
        <v>525</v>
      </c>
    </row>
    <row r="70" spans="1:11" x14ac:dyDescent="0.2">
      <c r="A70" s="10">
        <v>2024</v>
      </c>
      <c r="B70" s="7">
        <v>1867</v>
      </c>
      <c r="C70" s="7">
        <v>5</v>
      </c>
      <c r="D70" s="7">
        <v>9</v>
      </c>
      <c r="E70" s="7">
        <v>16</v>
      </c>
      <c r="F70" s="7">
        <v>30</v>
      </c>
      <c r="G70" s="7">
        <v>83</v>
      </c>
      <c r="H70" s="7">
        <v>176</v>
      </c>
      <c r="I70" s="7">
        <v>366</v>
      </c>
      <c r="J70" s="7">
        <v>671</v>
      </c>
      <c r="K70" s="7">
        <v>511</v>
      </c>
    </row>
    <row r="71" spans="1:11" x14ac:dyDescent="0.2">
      <c r="A71" s="11">
        <v>2025</v>
      </c>
      <c r="B71" s="8">
        <v>1906</v>
      </c>
      <c r="C71" s="8">
        <v>6</v>
      </c>
      <c r="D71" s="8">
        <v>5</v>
      </c>
      <c r="E71" s="8">
        <v>11</v>
      </c>
      <c r="F71" s="8">
        <v>19</v>
      </c>
      <c r="G71" s="8">
        <v>88</v>
      </c>
      <c r="H71" s="8">
        <v>168</v>
      </c>
      <c r="I71" s="8">
        <v>370</v>
      </c>
      <c r="J71" s="8">
        <v>733</v>
      </c>
      <c r="K71" s="8">
        <v>506</v>
      </c>
    </row>
    <row r="73" spans="1:11" x14ac:dyDescent="0.2">
      <c r="A73" s="4" t="str">
        <f>VLOOKUP("&lt;Quelle_1&gt;",Uebersetzungen!$B$3:$E$52,Uebersetzungen!$B$2+1,FALSE)</f>
        <v>Quelle: BFS (BEVNAT)</v>
      </c>
    </row>
    <row r="74" spans="1:11" x14ac:dyDescent="0.2">
      <c r="A74" s="4" t="str">
        <f>VLOOKUP("&lt;Aktualisierung&gt;",Uebersetzungen!$B$3:$E$52,Uebersetzungen!$B$2+1,FALSE)</f>
        <v>Letztmals aktualisiert am: 23.06.2026</v>
      </c>
    </row>
  </sheetData>
  <sheetProtection sheet="1" objects="1" scenarios="1"/>
  <mergeCells count="2">
    <mergeCell ref="A7:D7"/>
    <mergeCell ref="B13:K13"/>
  </mergeCells>
  <pageMargins left="0.7" right="0.7" top="0.78740157499999996" bottom="0.78740157499999996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209550</xdr:colOff>
                    <xdr:row>1</xdr:row>
                    <xdr:rowOff>133350</xdr:rowOff>
                  </from>
                  <to>
                    <xdr:col>10</xdr:col>
                    <xdr:colOff>676275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209550</xdr:colOff>
                    <xdr:row>2</xdr:row>
                    <xdr:rowOff>123825</xdr:rowOff>
                  </from>
                  <to>
                    <xdr:col>11</xdr:col>
                    <xdr:colOff>219075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9</xdr:col>
                    <xdr:colOff>209550</xdr:colOff>
                    <xdr:row>3</xdr:row>
                    <xdr:rowOff>85725</xdr:rowOff>
                  </from>
                  <to>
                    <xdr:col>10</xdr:col>
                    <xdr:colOff>676275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workbookViewId="0">
      <pane ySplit="14" topLeftCell="A15" activePane="bottomLeft" state="frozen"/>
      <selection pane="bottomLeft"/>
    </sheetView>
  </sheetViews>
  <sheetFormatPr baseColWidth="10" defaultRowHeight="12.75" x14ac:dyDescent="0.2"/>
  <cols>
    <col min="1" max="1" width="11.42578125" style="4"/>
    <col min="2" max="10" width="8.7109375" style="4" customWidth="1"/>
    <col min="11" max="11" width="12.28515625" style="4" bestFit="1" customWidth="1"/>
    <col min="12" max="16384" width="11.42578125" style="4"/>
  </cols>
  <sheetData>
    <row r="1" spans="1:11" s="1" customFormat="1" x14ac:dyDescent="0.2"/>
    <row r="2" spans="1:11" s="1" customFormat="1" ht="15.75" x14ac:dyDescent="0.25">
      <c r="B2" s="26"/>
      <c r="C2" s="4"/>
      <c r="D2" s="4"/>
      <c r="E2" s="4"/>
    </row>
    <row r="3" spans="1:11" s="1" customFormat="1" ht="15.75" x14ac:dyDescent="0.25">
      <c r="B3" s="26"/>
      <c r="C3" s="4"/>
      <c r="D3" s="4"/>
      <c r="E3" s="4"/>
    </row>
    <row r="4" spans="1:11" s="1" customFormat="1" ht="15.75" x14ac:dyDescent="0.25">
      <c r="B4" s="26"/>
      <c r="C4" s="4"/>
      <c r="D4" s="4"/>
      <c r="E4" s="4"/>
    </row>
    <row r="5" spans="1:11" s="1" customFormat="1" x14ac:dyDescent="0.2"/>
    <row r="6" spans="1:11" s="1" customFormat="1" ht="6" customHeight="1" x14ac:dyDescent="0.2"/>
    <row r="7" spans="1:11" s="1" customFormat="1" ht="15.75" customHeight="1" x14ac:dyDescent="0.2">
      <c r="A7" s="28" t="str">
        <f>VLOOKUP("&lt;Fachbereich&gt;",Uebersetzungen!$B$3:$E$61,Uebersetzungen!$B$2+1,FALSE)</f>
        <v>Daten &amp; Statistik</v>
      </c>
      <c r="B7" s="28"/>
      <c r="C7" s="28"/>
      <c r="D7" s="28"/>
      <c r="E7" s="2"/>
      <c r="F7" s="2"/>
      <c r="G7" s="2"/>
      <c r="H7" s="2"/>
      <c r="I7" s="2"/>
    </row>
    <row r="8" spans="1:11" s="1" customFormat="1" ht="12.75" customHeight="1" x14ac:dyDescent="0.2">
      <c r="A8" s="3"/>
      <c r="B8" s="3"/>
      <c r="C8" s="3"/>
      <c r="D8" s="3"/>
      <c r="E8" s="2"/>
      <c r="F8" s="2"/>
      <c r="G8" s="2"/>
      <c r="H8" s="2"/>
      <c r="I8" s="2"/>
    </row>
    <row r="9" spans="1:11" ht="18" x14ac:dyDescent="0.25">
      <c r="A9" s="5" t="str">
        <f>VLOOKUP("&lt;T2Titel&gt;",Uebersetzungen!$B$3:$E$61,Uebersetzungen!$B$2+1,FALSE)</f>
        <v>Todesfälle in Graubünden nach Altersgruppe und Staatsangehörigkeit, seit 1969</v>
      </c>
    </row>
    <row r="10" spans="1:11" x14ac:dyDescent="0.2">
      <c r="A10" s="27" t="str">
        <f>VLOOKUP("&lt;T2UTitel&gt;",Uebersetzungen!$B$3:$E$81,Uebersetzungen!$B$2+1,FALSE)</f>
        <v>Staatsangehörigkeit: Schweiz</v>
      </c>
    </row>
    <row r="11" spans="1:11" ht="18" x14ac:dyDescent="0.25">
      <c r="A11" s="5"/>
    </row>
    <row r="13" spans="1:11" ht="26.25" customHeight="1" x14ac:dyDescent="0.2">
      <c r="B13" s="29" t="str">
        <f>VLOOKUP("&lt;SpaltenTitel_2&gt;",Uebersetzungen!$B$3:$E$31,Uebersetzungen!$B$2+1,FALSE)</f>
        <v>Altersklassen</v>
      </c>
      <c r="C13" s="30"/>
      <c r="D13" s="30"/>
      <c r="E13" s="30"/>
      <c r="F13" s="30"/>
      <c r="G13" s="30"/>
      <c r="H13" s="30"/>
      <c r="I13" s="30"/>
      <c r="J13" s="30"/>
      <c r="K13" s="31"/>
    </row>
    <row r="14" spans="1:11" ht="26.25" customHeight="1" x14ac:dyDescent="0.2">
      <c r="A14" s="25" t="str">
        <f>VLOOKUP("&lt;SpaltenTitel_1.1&gt;",Uebersetzungen!$B$3:$E$61,Uebersetzungen!$B$2+1,FALSE)</f>
        <v>Jahr</v>
      </c>
      <c r="B14" s="25" t="str">
        <f>VLOOKUP("&lt;SpaltenTitel_2.1&gt;",Uebersetzungen!$B$3:$E$61,Uebersetzungen!$B$2+1,FALSE)</f>
        <v>Total</v>
      </c>
      <c r="C14" s="25" t="str">
        <f>VLOOKUP("&lt;SpaltenTitel_2.2&gt;",Uebersetzungen!$B$3:$E$61,Uebersetzungen!$B$2+1,FALSE)</f>
        <v>Unter 20</v>
      </c>
      <c r="D14" s="25" t="str">
        <f>VLOOKUP("&lt;SpaltenTitel_2.3&gt;",Uebersetzungen!$B$3:$E$61,Uebersetzungen!$B$2+1,FALSE)</f>
        <v>20-29</v>
      </c>
      <c r="E14" s="25" t="str">
        <f>VLOOKUP("&lt;SpaltenTitel_2.4&gt;",Uebersetzungen!$B$3:$E$61,Uebersetzungen!$B$2+1,FALSE)</f>
        <v>30-39</v>
      </c>
      <c r="F14" s="25" t="str">
        <f>VLOOKUP("&lt;SpaltenTitel_2.5&gt;",Uebersetzungen!$B$3:$E$61,Uebersetzungen!$B$2+1,FALSE)</f>
        <v>40-49</v>
      </c>
      <c r="G14" s="25" t="str">
        <f>VLOOKUP("&lt;SpaltenTitel_2.6&gt;",Uebersetzungen!$B$3:$E$61,Uebersetzungen!$B$2+1,FALSE)</f>
        <v>50-59</v>
      </c>
      <c r="H14" s="25" t="str">
        <f>VLOOKUP("&lt;SpaltenTitel_2.7&gt;",Uebersetzungen!$B$3:$E$61,Uebersetzungen!$B$2+1,FALSE)</f>
        <v>60-69</v>
      </c>
      <c r="I14" s="25" t="str">
        <f>VLOOKUP("&lt;SpaltenTitel_2.8&gt;",Uebersetzungen!$B$3:$E$61,Uebersetzungen!$B$2+1,FALSE)</f>
        <v>70-79</v>
      </c>
      <c r="J14" s="25" t="str">
        <f>VLOOKUP("&lt;SpaltenTitel_2.9&gt;",Uebersetzungen!$B$3:$E$61,Uebersetzungen!$B$2+1,FALSE)</f>
        <v>80-89</v>
      </c>
      <c r="K14" s="25" t="str">
        <f>VLOOKUP("&lt;SpaltenTitel_2.10&gt;",Uebersetzungen!$B$3:$E$61,Uebersetzungen!$B$2+1,FALSE)</f>
        <v>90 und mehr</v>
      </c>
    </row>
    <row r="15" spans="1:11" x14ac:dyDescent="0.2">
      <c r="A15" s="9">
        <v>1969</v>
      </c>
      <c r="B15" s="6">
        <v>1446</v>
      </c>
      <c r="C15" s="6">
        <v>61</v>
      </c>
      <c r="D15" s="6">
        <v>27</v>
      </c>
      <c r="E15" s="6">
        <v>26</v>
      </c>
      <c r="F15" s="6">
        <v>55</v>
      </c>
      <c r="G15" s="6">
        <v>124</v>
      </c>
      <c r="H15" s="6">
        <v>259</v>
      </c>
      <c r="I15" s="6">
        <v>406</v>
      </c>
      <c r="J15" s="6">
        <v>404</v>
      </c>
      <c r="K15" s="6">
        <v>84</v>
      </c>
    </row>
    <row r="16" spans="1:11" x14ac:dyDescent="0.2">
      <c r="A16" s="10">
        <v>1970</v>
      </c>
      <c r="B16" s="7">
        <v>1358</v>
      </c>
      <c r="C16" s="7">
        <v>68</v>
      </c>
      <c r="D16" s="7">
        <v>21</v>
      </c>
      <c r="E16" s="7">
        <v>19</v>
      </c>
      <c r="F16" s="7">
        <v>34</v>
      </c>
      <c r="G16" s="7">
        <v>116</v>
      </c>
      <c r="H16" s="7">
        <v>213</v>
      </c>
      <c r="I16" s="7">
        <v>425</v>
      </c>
      <c r="J16" s="7">
        <v>387</v>
      </c>
      <c r="K16" s="7">
        <v>75</v>
      </c>
    </row>
    <row r="17" spans="1:11" x14ac:dyDescent="0.2">
      <c r="A17" s="10">
        <v>1971</v>
      </c>
      <c r="B17" s="7">
        <v>1450</v>
      </c>
      <c r="C17" s="7">
        <v>74</v>
      </c>
      <c r="D17" s="7">
        <v>36</v>
      </c>
      <c r="E17" s="7">
        <v>25</v>
      </c>
      <c r="F17" s="7">
        <v>49</v>
      </c>
      <c r="G17" s="7">
        <v>117</v>
      </c>
      <c r="H17" s="7">
        <v>238</v>
      </c>
      <c r="I17" s="7">
        <v>419</v>
      </c>
      <c r="J17" s="7">
        <v>403</v>
      </c>
      <c r="K17" s="7">
        <v>89</v>
      </c>
    </row>
    <row r="18" spans="1:11" x14ac:dyDescent="0.2">
      <c r="A18" s="10">
        <v>1972</v>
      </c>
      <c r="B18" s="7">
        <v>1330</v>
      </c>
      <c r="C18" s="7">
        <v>59</v>
      </c>
      <c r="D18" s="7">
        <v>17</v>
      </c>
      <c r="E18" s="7">
        <v>15</v>
      </c>
      <c r="F18" s="7">
        <v>45</v>
      </c>
      <c r="G18" s="7">
        <v>98</v>
      </c>
      <c r="H18" s="7">
        <v>251</v>
      </c>
      <c r="I18" s="7">
        <v>396</v>
      </c>
      <c r="J18" s="7">
        <v>361</v>
      </c>
      <c r="K18" s="7">
        <v>88</v>
      </c>
    </row>
    <row r="19" spans="1:11" x14ac:dyDescent="0.2">
      <c r="A19" s="10">
        <v>1973</v>
      </c>
      <c r="B19" s="7">
        <v>1402</v>
      </c>
      <c r="C19" s="7">
        <v>55</v>
      </c>
      <c r="D19" s="7">
        <v>29</v>
      </c>
      <c r="E19" s="7">
        <v>22</v>
      </c>
      <c r="F19" s="7">
        <v>49</v>
      </c>
      <c r="G19" s="7">
        <v>108</v>
      </c>
      <c r="H19" s="7">
        <v>254</v>
      </c>
      <c r="I19" s="7">
        <v>428</v>
      </c>
      <c r="J19" s="7">
        <v>365</v>
      </c>
      <c r="K19" s="7">
        <v>92</v>
      </c>
    </row>
    <row r="20" spans="1:11" x14ac:dyDescent="0.2">
      <c r="A20" s="10">
        <v>1974</v>
      </c>
      <c r="B20" s="7">
        <v>1388</v>
      </c>
      <c r="C20" s="7">
        <v>54</v>
      </c>
      <c r="D20" s="7">
        <v>20</v>
      </c>
      <c r="E20" s="7">
        <v>24</v>
      </c>
      <c r="F20" s="7">
        <v>30</v>
      </c>
      <c r="G20" s="7">
        <v>110</v>
      </c>
      <c r="H20" s="7">
        <v>267</v>
      </c>
      <c r="I20" s="7">
        <v>386</v>
      </c>
      <c r="J20" s="7">
        <v>405</v>
      </c>
      <c r="K20" s="7">
        <v>92</v>
      </c>
    </row>
    <row r="21" spans="1:11" x14ac:dyDescent="0.2">
      <c r="A21" s="10">
        <v>1975</v>
      </c>
      <c r="B21" s="7">
        <v>1353</v>
      </c>
      <c r="C21" s="7">
        <v>41</v>
      </c>
      <c r="D21" s="7">
        <v>27</v>
      </c>
      <c r="E21" s="7">
        <v>22</v>
      </c>
      <c r="F21" s="7">
        <v>51</v>
      </c>
      <c r="G21" s="7">
        <v>96</v>
      </c>
      <c r="H21" s="7">
        <v>246</v>
      </c>
      <c r="I21" s="7">
        <v>420</v>
      </c>
      <c r="J21" s="7">
        <v>366</v>
      </c>
      <c r="K21" s="7">
        <v>84</v>
      </c>
    </row>
    <row r="22" spans="1:11" x14ac:dyDescent="0.2">
      <c r="A22" s="10">
        <v>1976</v>
      </c>
      <c r="B22" s="7">
        <v>1403</v>
      </c>
      <c r="C22" s="7">
        <v>41</v>
      </c>
      <c r="D22" s="7">
        <v>27</v>
      </c>
      <c r="E22" s="7">
        <v>24</v>
      </c>
      <c r="F22" s="7">
        <v>43</v>
      </c>
      <c r="G22" s="7">
        <v>100</v>
      </c>
      <c r="H22" s="7">
        <v>262</v>
      </c>
      <c r="I22" s="7">
        <v>425</v>
      </c>
      <c r="J22" s="7">
        <v>397</v>
      </c>
      <c r="K22" s="7">
        <v>84</v>
      </c>
    </row>
    <row r="23" spans="1:11" x14ac:dyDescent="0.2">
      <c r="A23" s="10">
        <v>1977</v>
      </c>
      <c r="B23" s="7">
        <v>1416</v>
      </c>
      <c r="C23" s="7">
        <v>39</v>
      </c>
      <c r="D23" s="7">
        <v>29</v>
      </c>
      <c r="E23" s="7">
        <v>24</v>
      </c>
      <c r="F23" s="7">
        <v>44</v>
      </c>
      <c r="G23" s="7">
        <v>112</v>
      </c>
      <c r="H23" s="7">
        <v>228</v>
      </c>
      <c r="I23" s="7">
        <v>428</v>
      </c>
      <c r="J23" s="7">
        <v>415</v>
      </c>
      <c r="K23" s="7">
        <v>97</v>
      </c>
    </row>
    <row r="24" spans="1:11" x14ac:dyDescent="0.2">
      <c r="A24" s="10">
        <v>1978</v>
      </c>
      <c r="B24" s="7">
        <v>1458</v>
      </c>
      <c r="C24" s="7">
        <v>40</v>
      </c>
      <c r="D24" s="7">
        <v>23</v>
      </c>
      <c r="E24" s="7">
        <v>21</v>
      </c>
      <c r="F24" s="7">
        <v>47</v>
      </c>
      <c r="G24" s="7">
        <v>109</v>
      </c>
      <c r="H24" s="7">
        <v>269</v>
      </c>
      <c r="I24" s="7">
        <v>403</v>
      </c>
      <c r="J24" s="7">
        <v>450</v>
      </c>
      <c r="K24" s="7">
        <v>96</v>
      </c>
    </row>
    <row r="25" spans="1:11" x14ac:dyDescent="0.2">
      <c r="A25" s="10">
        <v>1979</v>
      </c>
      <c r="B25" s="7">
        <v>1363</v>
      </c>
      <c r="C25" s="7">
        <v>29</v>
      </c>
      <c r="D25" s="7">
        <v>26</v>
      </c>
      <c r="E25" s="7">
        <v>24</v>
      </c>
      <c r="F25" s="7">
        <v>35</v>
      </c>
      <c r="G25" s="7">
        <v>96</v>
      </c>
      <c r="H25" s="7">
        <v>220</v>
      </c>
      <c r="I25" s="7">
        <v>390</v>
      </c>
      <c r="J25" s="7">
        <v>418</v>
      </c>
      <c r="K25" s="7">
        <v>125</v>
      </c>
    </row>
    <row r="26" spans="1:11" x14ac:dyDescent="0.2">
      <c r="A26" s="10">
        <v>1980</v>
      </c>
      <c r="B26" s="7">
        <v>1425</v>
      </c>
      <c r="C26" s="7">
        <v>30</v>
      </c>
      <c r="D26" s="7">
        <v>27</v>
      </c>
      <c r="E26" s="7">
        <v>22</v>
      </c>
      <c r="F26" s="7">
        <v>39</v>
      </c>
      <c r="G26" s="7">
        <v>112</v>
      </c>
      <c r="H26" s="7">
        <v>243</v>
      </c>
      <c r="I26" s="7">
        <v>445</v>
      </c>
      <c r="J26" s="7">
        <v>413</v>
      </c>
      <c r="K26" s="7">
        <v>94</v>
      </c>
    </row>
    <row r="27" spans="1:11" x14ac:dyDescent="0.2">
      <c r="A27" s="10">
        <v>1981</v>
      </c>
      <c r="B27" s="7">
        <v>1450</v>
      </c>
      <c r="C27" s="7">
        <v>36</v>
      </c>
      <c r="D27" s="7">
        <v>25</v>
      </c>
      <c r="E27" s="7">
        <v>27</v>
      </c>
      <c r="F27" s="7">
        <v>45</v>
      </c>
      <c r="G27" s="7">
        <v>98</v>
      </c>
      <c r="H27" s="7">
        <v>230</v>
      </c>
      <c r="I27" s="7">
        <v>455</v>
      </c>
      <c r="J27" s="7">
        <v>427</v>
      </c>
      <c r="K27" s="7">
        <v>107</v>
      </c>
    </row>
    <row r="28" spans="1:11" x14ac:dyDescent="0.2">
      <c r="A28" s="10">
        <v>1982</v>
      </c>
      <c r="B28" s="7">
        <v>1492</v>
      </c>
      <c r="C28" s="7">
        <v>35</v>
      </c>
      <c r="D28" s="7">
        <v>35</v>
      </c>
      <c r="E28" s="7">
        <v>21</v>
      </c>
      <c r="F28" s="7">
        <v>33</v>
      </c>
      <c r="G28" s="7">
        <v>95</v>
      </c>
      <c r="H28" s="7">
        <v>238</v>
      </c>
      <c r="I28" s="7">
        <v>445</v>
      </c>
      <c r="J28" s="7">
        <v>468</v>
      </c>
      <c r="K28" s="7">
        <v>122</v>
      </c>
    </row>
    <row r="29" spans="1:11" x14ac:dyDescent="0.2">
      <c r="A29" s="10">
        <v>1983</v>
      </c>
      <c r="B29" s="7">
        <v>1448</v>
      </c>
      <c r="C29" s="7">
        <v>28</v>
      </c>
      <c r="D29" s="7">
        <v>38</v>
      </c>
      <c r="E29" s="7">
        <v>27</v>
      </c>
      <c r="F29" s="7">
        <v>30</v>
      </c>
      <c r="G29" s="7">
        <v>89</v>
      </c>
      <c r="H29" s="7">
        <v>220</v>
      </c>
      <c r="I29" s="7">
        <v>401</v>
      </c>
      <c r="J29" s="7">
        <v>486</v>
      </c>
      <c r="K29" s="7">
        <v>129</v>
      </c>
    </row>
    <row r="30" spans="1:11" x14ac:dyDescent="0.2">
      <c r="A30" s="10">
        <v>1984</v>
      </c>
      <c r="B30" s="7">
        <v>1437</v>
      </c>
      <c r="C30" s="7">
        <v>34</v>
      </c>
      <c r="D30" s="7">
        <v>23</v>
      </c>
      <c r="E30" s="7">
        <v>21</v>
      </c>
      <c r="F30" s="7">
        <v>43</v>
      </c>
      <c r="G30" s="7">
        <v>104</v>
      </c>
      <c r="H30" s="7">
        <v>191</v>
      </c>
      <c r="I30" s="7">
        <v>438</v>
      </c>
      <c r="J30" s="7">
        <v>462</v>
      </c>
      <c r="K30" s="7">
        <v>121</v>
      </c>
    </row>
    <row r="31" spans="1:11" x14ac:dyDescent="0.2">
      <c r="A31" s="10">
        <v>1985</v>
      </c>
      <c r="B31" s="7">
        <v>1411</v>
      </c>
      <c r="C31" s="7">
        <v>37</v>
      </c>
      <c r="D31" s="7">
        <v>16</v>
      </c>
      <c r="E31" s="7">
        <v>22</v>
      </c>
      <c r="F31" s="7">
        <v>27</v>
      </c>
      <c r="G31" s="7">
        <v>105</v>
      </c>
      <c r="H31" s="7">
        <v>205</v>
      </c>
      <c r="I31" s="7">
        <v>386</v>
      </c>
      <c r="J31" s="7">
        <v>475</v>
      </c>
      <c r="K31" s="7">
        <v>138</v>
      </c>
    </row>
    <row r="32" spans="1:11" x14ac:dyDescent="0.2">
      <c r="A32" s="10">
        <v>1986</v>
      </c>
      <c r="B32" s="7">
        <v>1389</v>
      </c>
      <c r="C32" s="7">
        <v>29</v>
      </c>
      <c r="D32" s="7">
        <v>21</v>
      </c>
      <c r="E32" s="7">
        <v>18</v>
      </c>
      <c r="F32" s="7">
        <v>36</v>
      </c>
      <c r="G32" s="7">
        <v>78</v>
      </c>
      <c r="H32" s="7">
        <v>206</v>
      </c>
      <c r="I32" s="7">
        <v>394</v>
      </c>
      <c r="J32" s="7">
        <v>461</v>
      </c>
      <c r="K32" s="7">
        <v>146</v>
      </c>
    </row>
    <row r="33" spans="1:11" x14ac:dyDescent="0.2">
      <c r="A33" s="10">
        <v>1987</v>
      </c>
      <c r="B33" s="7">
        <v>1508</v>
      </c>
      <c r="C33" s="7">
        <v>29</v>
      </c>
      <c r="D33" s="7">
        <v>30</v>
      </c>
      <c r="E33" s="7">
        <v>29</v>
      </c>
      <c r="F33" s="7">
        <v>33</v>
      </c>
      <c r="G33" s="7">
        <v>95</v>
      </c>
      <c r="H33" s="7">
        <v>198</v>
      </c>
      <c r="I33" s="7">
        <v>468</v>
      </c>
      <c r="J33" s="7">
        <v>459</v>
      </c>
      <c r="K33" s="7">
        <v>167</v>
      </c>
    </row>
    <row r="34" spans="1:11" x14ac:dyDescent="0.2">
      <c r="A34" s="10">
        <v>1988</v>
      </c>
      <c r="B34" s="7">
        <v>1475</v>
      </c>
      <c r="C34" s="7">
        <v>31</v>
      </c>
      <c r="D34" s="7">
        <v>28</v>
      </c>
      <c r="E34" s="7">
        <v>30</v>
      </c>
      <c r="F34" s="7">
        <v>42</v>
      </c>
      <c r="G34" s="7">
        <v>76</v>
      </c>
      <c r="H34" s="7">
        <v>184</v>
      </c>
      <c r="I34" s="7">
        <v>388</v>
      </c>
      <c r="J34" s="7">
        <v>516</v>
      </c>
      <c r="K34" s="7">
        <v>180</v>
      </c>
    </row>
    <row r="35" spans="1:11" x14ac:dyDescent="0.2">
      <c r="A35" s="10">
        <v>1989</v>
      </c>
      <c r="B35" s="7">
        <v>1475</v>
      </c>
      <c r="C35" s="7">
        <v>27</v>
      </c>
      <c r="D35" s="7">
        <v>38</v>
      </c>
      <c r="E35" s="7">
        <v>24</v>
      </c>
      <c r="F35" s="7">
        <v>36</v>
      </c>
      <c r="G35" s="7">
        <v>82</v>
      </c>
      <c r="H35" s="7">
        <v>180</v>
      </c>
      <c r="I35" s="7">
        <v>389</v>
      </c>
      <c r="J35" s="7">
        <v>551</v>
      </c>
      <c r="K35" s="7">
        <v>148</v>
      </c>
    </row>
    <row r="36" spans="1:11" x14ac:dyDescent="0.2">
      <c r="A36" s="10">
        <v>1990</v>
      </c>
      <c r="B36" s="7">
        <v>1549</v>
      </c>
      <c r="C36" s="7">
        <v>32</v>
      </c>
      <c r="D36" s="7">
        <v>21</v>
      </c>
      <c r="E36" s="7">
        <v>33</v>
      </c>
      <c r="F36" s="7">
        <v>46</v>
      </c>
      <c r="G36" s="7">
        <v>92</v>
      </c>
      <c r="H36" s="7">
        <v>191</v>
      </c>
      <c r="I36" s="7">
        <v>411</v>
      </c>
      <c r="J36" s="7">
        <v>518</v>
      </c>
      <c r="K36" s="7">
        <v>205</v>
      </c>
    </row>
    <row r="37" spans="1:11" x14ac:dyDescent="0.2">
      <c r="A37" s="10">
        <v>1991</v>
      </c>
      <c r="B37" s="7">
        <v>1508</v>
      </c>
      <c r="C37" s="7">
        <v>27</v>
      </c>
      <c r="D37" s="7">
        <v>25</v>
      </c>
      <c r="E37" s="7">
        <v>25</v>
      </c>
      <c r="F37" s="7">
        <v>47</v>
      </c>
      <c r="G37" s="7">
        <v>95</v>
      </c>
      <c r="H37" s="7">
        <v>181</v>
      </c>
      <c r="I37" s="7">
        <v>372</v>
      </c>
      <c r="J37" s="7">
        <v>554</v>
      </c>
      <c r="K37" s="7">
        <v>182</v>
      </c>
    </row>
    <row r="38" spans="1:11" x14ac:dyDescent="0.2">
      <c r="A38" s="10">
        <v>1992</v>
      </c>
      <c r="B38" s="7">
        <v>1503</v>
      </c>
      <c r="C38" s="7">
        <v>27</v>
      </c>
      <c r="D38" s="7">
        <v>19</v>
      </c>
      <c r="E38" s="7">
        <v>29</v>
      </c>
      <c r="F38" s="7">
        <v>50</v>
      </c>
      <c r="G38" s="7">
        <v>93</v>
      </c>
      <c r="H38" s="7">
        <v>186</v>
      </c>
      <c r="I38" s="7">
        <v>352</v>
      </c>
      <c r="J38" s="7">
        <v>569</v>
      </c>
      <c r="K38" s="7">
        <v>178</v>
      </c>
    </row>
    <row r="39" spans="1:11" x14ac:dyDescent="0.2">
      <c r="A39" s="10">
        <v>1993</v>
      </c>
      <c r="B39" s="7">
        <v>1500</v>
      </c>
      <c r="C39" s="7">
        <v>24</v>
      </c>
      <c r="D39" s="7">
        <v>25</v>
      </c>
      <c r="E39" s="7">
        <v>21</v>
      </c>
      <c r="F39" s="7">
        <v>37</v>
      </c>
      <c r="G39" s="7">
        <v>75</v>
      </c>
      <c r="H39" s="7">
        <v>169</v>
      </c>
      <c r="I39" s="7">
        <v>374</v>
      </c>
      <c r="J39" s="7">
        <v>567</v>
      </c>
      <c r="K39" s="7">
        <v>208</v>
      </c>
    </row>
    <row r="40" spans="1:11" x14ac:dyDescent="0.2">
      <c r="A40" s="10">
        <v>1994</v>
      </c>
      <c r="B40" s="7">
        <v>1477</v>
      </c>
      <c r="C40" s="7">
        <v>14</v>
      </c>
      <c r="D40" s="7">
        <v>23</v>
      </c>
      <c r="E40" s="7">
        <v>27</v>
      </c>
      <c r="F40" s="7">
        <v>27</v>
      </c>
      <c r="G40" s="7">
        <v>86</v>
      </c>
      <c r="H40" s="7">
        <v>170</v>
      </c>
      <c r="I40" s="7">
        <v>372</v>
      </c>
      <c r="J40" s="7">
        <v>557</v>
      </c>
      <c r="K40" s="7">
        <v>201</v>
      </c>
    </row>
    <row r="41" spans="1:11" x14ac:dyDescent="0.2">
      <c r="A41" s="10">
        <v>1995</v>
      </c>
      <c r="B41" s="7">
        <v>1504</v>
      </c>
      <c r="C41" s="7">
        <v>22</v>
      </c>
      <c r="D41" s="7">
        <v>21</v>
      </c>
      <c r="E41" s="7">
        <v>18</v>
      </c>
      <c r="F41" s="7">
        <v>35</v>
      </c>
      <c r="G41" s="7">
        <v>92</v>
      </c>
      <c r="H41" s="7">
        <v>151</v>
      </c>
      <c r="I41" s="7">
        <v>398</v>
      </c>
      <c r="J41" s="7">
        <v>536</v>
      </c>
      <c r="K41" s="7">
        <v>231</v>
      </c>
    </row>
    <row r="42" spans="1:11" x14ac:dyDescent="0.2">
      <c r="A42" s="10">
        <v>1996</v>
      </c>
      <c r="B42" s="7">
        <v>1507</v>
      </c>
      <c r="C42" s="7">
        <v>17</v>
      </c>
      <c r="D42" s="7">
        <v>22</v>
      </c>
      <c r="E42" s="7">
        <v>23</v>
      </c>
      <c r="F42" s="7">
        <v>36</v>
      </c>
      <c r="G42" s="7">
        <v>82</v>
      </c>
      <c r="H42" s="7">
        <v>176</v>
      </c>
      <c r="I42" s="7">
        <v>359</v>
      </c>
      <c r="J42" s="7">
        <v>546</v>
      </c>
      <c r="K42" s="7">
        <v>246</v>
      </c>
    </row>
    <row r="43" spans="1:11" x14ac:dyDescent="0.2">
      <c r="A43" s="10">
        <v>1997</v>
      </c>
      <c r="B43" s="7">
        <v>1511</v>
      </c>
      <c r="C43" s="7">
        <v>15</v>
      </c>
      <c r="D43" s="7">
        <v>14</v>
      </c>
      <c r="E43" s="7">
        <v>24</v>
      </c>
      <c r="F43" s="7">
        <v>47</v>
      </c>
      <c r="G43" s="7">
        <v>69</v>
      </c>
      <c r="H43" s="7">
        <v>158</v>
      </c>
      <c r="I43" s="7">
        <v>320</v>
      </c>
      <c r="J43" s="7">
        <v>610</v>
      </c>
      <c r="K43" s="7">
        <v>254</v>
      </c>
    </row>
    <row r="44" spans="1:11" x14ac:dyDescent="0.2">
      <c r="A44" s="10">
        <v>1998</v>
      </c>
      <c r="B44" s="7">
        <v>1546</v>
      </c>
      <c r="C44" s="7">
        <v>12</v>
      </c>
      <c r="D44" s="7">
        <v>12</v>
      </c>
      <c r="E44" s="7">
        <v>20</v>
      </c>
      <c r="F44" s="7">
        <v>33</v>
      </c>
      <c r="G44" s="7">
        <v>96</v>
      </c>
      <c r="H44" s="7">
        <v>152</v>
      </c>
      <c r="I44" s="7">
        <v>357</v>
      </c>
      <c r="J44" s="7">
        <v>599</v>
      </c>
      <c r="K44" s="7">
        <v>265</v>
      </c>
    </row>
    <row r="45" spans="1:11" x14ac:dyDescent="0.2">
      <c r="A45" s="10">
        <v>1999</v>
      </c>
      <c r="B45" s="7">
        <v>1496</v>
      </c>
      <c r="C45" s="7">
        <v>23</v>
      </c>
      <c r="D45" s="7">
        <v>13</v>
      </c>
      <c r="E45" s="7">
        <v>21</v>
      </c>
      <c r="F45" s="7">
        <v>32</v>
      </c>
      <c r="G45" s="7">
        <v>58</v>
      </c>
      <c r="H45" s="7">
        <v>150</v>
      </c>
      <c r="I45" s="7">
        <v>348</v>
      </c>
      <c r="J45" s="7">
        <v>578</v>
      </c>
      <c r="K45" s="7">
        <v>273</v>
      </c>
    </row>
    <row r="46" spans="1:11" x14ac:dyDescent="0.2">
      <c r="A46" s="10">
        <v>2000</v>
      </c>
      <c r="B46" s="7">
        <v>1492</v>
      </c>
      <c r="C46" s="7">
        <v>15</v>
      </c>
      <c r="D46" s="7">
        <v>16</v>
      </c>
      <c r="E46" s="7">
        <v>20</v>
      </c>
      <c r="F46" s="7">
        <v>35</v>
      </c>
      <c r="G46" s="7">
        <v>85</v>
      </c>
      <c r="H46" s="7">
        <v>178</v>
      </c>
      <c r="I46" s="7">
        <v>333</v>
      </c>
      <c r="J46" s="7">
        <v>544</v>
      </c>
      <c r="K46" s="7">
        <v>266</v>
      </c>
    </row>
    <row r="47" spans="1:11" x14ac:dyDescent="0.2">
      <c r="A47" s="10">
        <v>2001</v>
      </c>
      <c r="B47" s="7">
        <v>1546</v>
      </c>
      <c r="C47" s="7">
        <v>19</v>
      </c>
      <c r="D47" s="7">
        <v>14</v>
      </c>
      <c r="E47" s="7">
        <v>27</v>
      </c>
      <c r="F47" s="7">
        <v>40</v>
      </c>
      <c r="G47" s="7">
        <v>88</v>
      </c>
      <c r="H47" s="7">
        <v>160</v>
      </c>
      <c r="I47" s="7">
        <v>336</v>
      </c>
      <c r="J47" s="7">
        <v>555</v>
      </c>
      <c r="K47" s="7">
        <v>307</v>
      </c>
    </row>
    <row r="48" spans="1:11" x14ac:dyDescent="0.2">
      <c r="A48" s="10">
        <v>2002</v>
      </c>
      <c r="B48" s="7">
        <v>1556</v>
      </c>
      <c r="C48" s="7">
        <v>22</v>
      </c>
      <c r="D48" s="7">
        <v>21</v>
      </c>
      <c r="E48" s="7">
        <v>17</v>
      </c>
      <c r="F48" s="7">
        <v>36</v>
      </c>
      <c r="G48" s="7">
        <v>88</v>
      </c>
      <c r="H48" s="7">
        <v>179</v>
      </c>
      <c r="I48" s="7">
        <v>290</v>
      </c>
      <c r="J48" s="7">
        <v>589</v>
      </c>
      <c r="K48" s="7">
        <v>314</v>
      </c>
    </row>
    <row r="49" spans="1:11" x14ac:dyDescent="0.2">
      <c r="A49" s="10">
        <v>2003</v>
      </c>
      <c r="B49" s="7">
        <v>1559</v>
      </c>
      <c r="C49" s="7">
        <v>18</v>
      </c>
      <c r="D49" s="7">
        <v>15</v>
      </c>
      <c r="E49" s="7">
        <v>11</v>
      </c>
      <c r="F49" s="7">
        <v>43</v>
      </c>
      <c r="G49" s="7">
        <v>88</v>
      </c>
      <c r="H49" s="7">
        <v>163</v>
      </c>
      <c r="I49" s="7">
        <v>329</v>
      </c>
      <c r="J49" s="7">
        <v>576</v>
      </c>
      <c r="K49" s="7">
        <v>316</v>
      </c>
    </row>
    <row r="50" spans="1:11" x14ac:dyDescent="0.2">
      <c r="A50" s="10">
        <v>2004</v>
      </c>
      <c r="B50" s="7">
        <v>1466</v>
      </c>
      <c r="C50" s="7">
        <v>8</v>
      </c>
      <c r="D50" s="7">
        <v>7</v>
      </c>
      <c r="E50" s="7">
        <v>14</v>
      </c>
      <c r="F50" s="7">
        <v>23</v>
      </c>
      <c r="G50" s="7">
        <v>78</v>
      </c>
      <c r="H50" s="7">
        <v>154</v>
      </c>
      <c r="I50" s="7">
        <v>316</v>
      </c>
      <c r="J50" s="7">
        <v>513</v>
      </c>
      <c r="K50" s="7">
        <v>353</v>
      </c>
    </row>
    <row r="51" spans="1:11" x14ac:dyDescent="0.2">
      <c r="A51" s="10">
        <v>2005</v>
      </c>
      <c r="B51" s="7">
        <v>1561</v>
      </c>
      <c r="C51" s="7">
        <v>11</v>
      </c>
      <c r="D51" s="7">
        <v>12</v>
      </c>
      <c r="E51" s="7">
        <v>18</v>
      </c>
      <c r="F51" s="7">
        <v>31</v>
      </c>
      <c r="G51" s="7">
        <v>95</v>
      </c>
      <c r="H51" s="7">
        <v>167</v>
      </c>
      <c r="I51" s="7">
        <v>313</v>
      </c>
      <c r="J51" s="7">
        <v>578</v>
      </c>
      <c r="K51" s="7">
        <v>336</v>
      </c>
    </row>
    <row r="52" spans="1:11" x14ac:dyDescent="0.2">
      <c r="A52" s="10">
        <v>2006</v>
      </c>
      <c r="B52" s="7">
        <v>1499</v>
      </c>
      <c r="C52" s="7">
        <v>5</v>
      </c>
      <c r="D52" s="7">
        <v>7</v>
      </c>
      <c r="E52" s="7">
        <v>14</v>
      </c>
      <c r="F52" s="7">
        <v>38</v>
      </c>
      <c r="G52" s="7">
        <v>74</v>
      </c>
      <c r="H52" s="7">
        <v>163</v>
      </c>
      <c r="I52" s="7">
        <v>318</v>
      </c>
      <c r="J52" s="7">
        <v>538</v>
      </c>
      <c r="K52" s="7">
        <v>342</v>
      </c>
    </row>
    <row r="53" spans="1:11" x14ac:dyDescent="0.2">
      <c r="A53" s="10">
        <v>2007</v>
      </c>
      <c r="B53" s="7">
        <v>1576</v>
      </c>
      <c r="C53" s="7">
        <v>13</v>
      </c>
      <c r="D53" s="7">
        <v>6</v>
      </c>
      <c r="E53" s="7">
        <v>11</v>
      </c>
      <c r="F53" s="7">
        <v>33</v>
      </c>
      <c r="G53" s="7">
        <v>80</v>
      </c>
      <c r="H53" s="7">
        <v>189</v>
      </c>
      <c r="I53" s="7">
        <v>331</v>
      </c>
      <c r="J53" s="7">
        <v>571</v>
      </c>
      <c r="K53" s="7">
        <v>342</v>
      </c>
    </row>
    <row r="54" spans="1:11" x14ac:dyDescent="0.2">
      <c r="A54" s="10">
        <v>2008</v>
      </c>
      <c r="B54" s="7">
        <v>1535</v>
      </c>
      <c r="C54" s="7">
        <v>9</v>
      </c>
      <c r="D54" s="7">
        <v>8</v>
      </c>
      <c r="E54" s="7">
        <v>11</v>
      </c>
      <c r="F54" s="7">
        <v>31</v>
      </c>
      <c r="G54" s="7">
        <v>81</v>
      </c>
      <c r="H54" s="7">
        <v>169</v>
      </c>
      <c r="I54" s="7">
        <v>309</v>
      </c>
      <c r="J54" s="7">
        <v>595</v>
      </c>
      <c r="K54" s="7">
        <v>322</v>
      </c>
    </row>
    <row r="55" spans="1:11" x14ac:dyDescent="0.2">
      <c r="A55" s="10">
        <v>2009</v>
      </c>
      <c r="B55" s="7">
        <v>1611</v>
      </c>
      <c r="C55" s="7">
        <v>7</v>
      </c>
      <c r="D55" s="7">
        <v>13</v>
      </c>
      <c r="E55" s="7">
        <v>10</v>
      </c>
      <c r="F55" s="7">
        <v>30</v>
      </c>
      <c r="G55" s="7">
        <v>83</v>
      </c>
      <c r="H55" s="7">
        <v>167</v>
      </c>
      <c r="I55" s="7">
        <v>314</v>
      </c>
      <c r="J55" s="7">
        <v>607</v>
      </c>
      <c r="K55" s="7">
        <v>380</v>
      </c>
    </row>
    <row r="56" spans="1:11" x14ac:dyDescent="0.2">
      <c r="A56" s="10">
        <v>2010</v>
      </c>
      <c r="B56" s="7">
        <v>1519</v>
      </c>
      <c r="C56" s="7">
        <v>10</v>
      </c>
      <c r="D56" s="7">
        <v>6</v>
      </c>
      <c r="E56" s="7">
        <v>9</v>
      </c>
      <c r="F56" s="7">
        <v>32</v>
      </c>
      <c r="G56" s="7">
        <v>80</v>
      </c>
      <c r="H56" s="7">
        <v>172</v>
      </c>
      <c r="I56" s="7">
        <v>291</v>
      </c>
      <c r="J56" s="7">
        <v>565</v>
      </c>
      <c r="K56" s="7">
        <v>354</v>
      </c>
    </row>
    <row r="57" spans="1:11" x14ac:dyDescent="0.2">
      <c r="A57" s="10">
        <v>2011</v>
      </c>
      <c r="B57" s="7">
        <v>1509</v>
      </c>
      <c r="C57" s="7">
        <v>8</v>
      </c>
      <c r="D57" s="7">
        <v>11</v>
      </c>
      <c r="E57" s="7">
        <v>5</v>
      </c>
      <c r="F57" s="7">
        <v>35</v>
      </c>
      <c r="G57" s="7">
        <v>69</v>
      </c>
      <c r="H57" s="7">
        <v>175</v>
      </c>
      <c r="I57" s="7">
        <v>282</v>
      </c>
      <c r="J57" s="7">
        <v>546</v>
      </c>
      <c r="K57" s="7">
        <v>378</v>
      </c>
    </row>
    <row r="58" spans="1:11" x14ac:dyDescent="0.2">
      <c r="A58" s="10">
        <v>2012</v>
      </c>
      <c r="B58" s="7">
        <v>1607</v>
      </c>
      <c r="C58" s="7">
        <v>10</v>
      </c>
      <c r="D58" s="7">
        <v>16</v>
      </c>
      <c r="E58" s="7">
        <v>11</v>
      </c>
      <c r="F58" s="7">
        <v>31</v>
      </c>
      <c r="G58" s="7">
        <v>69</v>
      </c>
      <c r="H58" s="7">
        <v>180</v>
      </c>
      <c r="I58" s="7">
        <v>276</v>
      </c>
      <c r="J58" s="7">
        <v>617</v>
      </c>
      <c r="K58" s="7">
        <v>397</v>
      </c>
    </row>
    <row r="59" spans="1:11" x14ac:dyDescent="0.2">
      <c r="A59" s="10">
        <v>2013</v>
      </c>
      <c r="B59" s="7">
        <v>1619</v>
      </c>
      <c r="C59" s="7">
        <v>8</v>
      </c>
      <c r="D59" s="7">
        <v>4</v>
      </c>
      <c r="E59" s="7">
        <v>7</v>
      </c>
      <c r="F59" s="7">
        <v>29</v>
      </c>
      <c r="G59" s="7">
        <v>68</v>
      </c>
      <c r="H59" s="7">
        <v>173</v>
      </c>
      <c r="I59" s="7">
        <v>311</v>
      </c>
      <c r="J59" s="7">
        <v>592</v>
      </c>
      <c r="K59" s="7">
        <v>427</v>
      </c>
    </row>
    <row r="60" spans="1:11" x14ac:dyDescent="0.2">
      <c r="A60" s="10">
        <v>2014</v>
      </c>
      <c r="B60" s="7">
        <v>1604</v>
      </c>
      <c r="C60" s="7">
        <v>8</v>
      </c>
      <c r="D60" s="7">
        <v>3</v>
      </c>
      <c r="E60" s="7">
        <v>3</v>
      </c>
      <c r="F60" s="7">
        <v>21</v>
      </c>
      <c r="G60" s="7">
        <v>85</v>
      </c>
      <c r="H60" s="7">
        <v>183</v>
      </c>
      <c r="I60" s="7">
        <v>297</v>
      </c>
      <c r="J60" s="7">
        <v>576</v>
      </c>
      <c r="K60" s="7">
        <v>428</v>
      </c>
    </row>
    <row r="61" spans="1:11" x14ac:dyDescent="0.2">
      <c r="A61" s="10">
        <v>2015</v>
      </c>
      <c r="B61" s="7">
        <v>1624</v>
      </c>
      <c r="C61" s="7">
        <v>8</v>
      </c>
      <c r="D61" s="7">
        <v>7</v>
      </c>
      <c r="E61" s="7">
        <v>6</v>
      </c>
      <c r="F61" s="7">
        <v>15</v>
      </c>
      <c r="G61" s="7">
        <v>78</v>
      </c>
      <c r="H61" s="7">
        <v>179</v>
      </c>
      <c r="I61" s="7">
        <v>293</v>
      </c>
      <c r="J61" s="7">
        <v>610</v>
      </c>
      <c r="K61" s="7">
        <v>428</v>
      </c>
    </row>
    <row r="62" spans="1:11" x14ac:dyDescent="0.2">
      <c r="A62" s="10">
        <v>2016</v>
      </c>
      <c r="B62" s="7">
        <v>1512</v>
      </c>
      <c r="C62" s="7">
        <v>10</v>
      </c>
      <c r="D62" s="7">
        <v>6</v>
      </c>
      <c r="E62" s="7">
        <v>11</v>
      </c>
      <c r="F62" s="7">
        <v>17</v>
      </c>
      <c r="G62" s="7">
        <v>65</v>
      </c>
      <c r="H62" s="7">
        <v>158</v>
      </c>
      <c r="I62" s="7">
        <v>277</v>
      </c>
      <c r="J62" s="7">
        <v>554</v>
      </c>
      <c r="K62" s="7">
        <v>414</v>
      </c>
    </row>
    <row r="63" spans="1:11" x14ac:dyDescent="0.2">
      <c r="A63" s="10">
        <v>2017</v>
      </c>
      <c r="B63" s="7">
        <v>1623</v>
      </c>
      <c r="C63" s="7">
        <v>6</v>
      </c>
      <c r="D63" s="7">
        <v>6</v>
      </c>
      <c r="E63" s="7">
        <v>17</v>
      </c>
      <c r="F63" s="7">
        <v>12</v>
      </c>
      <c r="G63" s="7">
        <v>63</v>
      </c>
      <c r="H63" s="7">
        <v>145</v>
      </c>
      <c r="I63" s="7">
        <v>338</v>
      </c>
      <c r="J63" s="7">
        <v>584</v>
      </c>
      <c r="K63" s="7">
        <v>452</v>
      </c>
    </row>
    <row r="64" spans="1:11" x14ac:dyDescent="0.2">
      <c r="A64" s="10">
        <v>2018</v>
      </c>
      <c r="B64" s="7">
        <v>1667</v>
      </c>
      <c r="C64" s="7">
        <v>9</v>
      </c>
      <c r="D64" s="7">
        <v>11</v>
      </c>
      <c r="E64" s="7">
        <v>10</v>
      </c>
      <c r="F64" s="7">
        <v>24</v>
      </c>
      <c r="G64" s="7">
        <v>91</v>
      </c>
      <c r="H64" s="7">
        <v>161</v>
      </c>
      <c r="I64" s="7">
        <v>318</v>
      </c>
      <c r="J64" s="7">
        <v>604</v>
      </c>
      <c r="K64" s="7">
        <v>439</v>
      </c>
    </row>
    <row r="65" spans="1:11" x14ac:dyDescent="0.2">
      <c r="A65" s="10">
        <v>2019</v>
      </c>
      <c r="B65" s="7">
        <v>1644</v>
      </c>
      <c r="C65" s="7">
        <v>11</v>
      </c>
      <c r="D65" s="7">
        <v>5</v>
      </c>
      <c r="E65" s="7">
        <v>11</v>
      </c>
      <c r="F65" s="7">
        <v>15</v>
      </c>
      <c r="G65" s="7">
        <v>73</v>
      </c>
      <c r="H65" s="7">
        <v>167</v>
      </c>
      <c r="I65" s="7">
        <v>338</v>
      </c>
      <c r="J65" s="7">
        <v>586</v>
      </c>
      <c r="K65" s="7">
        <v>438</v>
      </c>
    </row>
    <row r="66" spans="1:11" x14ac:dyDescent="0.2">
      <c r="A66" s="10">
        <v>2020</v>
      </c>
      <c r="B66" s="7">
        <v>1680</v>
      </c>
      <c r="C66" s="7">
        <v>13</v>
      </c>
      <c r="D66" s="7">
        <v>9</v>
      </c>
      <c r="E66" s="7">
        <v>6</v>
      </c>
      <c r="F66" s="7">
        <v>11</v>
      </c>
      <c r="G66" s="7">
        <v>72</v>
      </c>
      <c r="H66" s="7">
        <v>146</v>
      </c>
      <c r="I66" s="7">
        <v>316</v>
      </c>
      <c r="J66" s="7">
        <v>620</v>
      </c>
      <c r="K66" s="7">
        <v>487</v>
      </c>
    </row>
    <row r="67" spans="1:11" x14ac:dyDescent="0.2">
      <c r="A67" s="10">
        <v>2021</v>
      </c>
      <c r="B67" s="7">
        <v>1704</v>
      </c>
      <c r="C67" s="7">
        <v>10</v>
      </c>
      <c r="D67" s="7">
        <v>10</v>
      </c>
      <c r="E67" s="7">
        <v>13</v>
      </c>
      <c r="F67" s="7">
        <v>23</v>
      </c>
      <c r="G67" s="7">
        <v>63</v>
      </c>
      <c r="H67" s="7">
        <v>172</v>
      </c>
      <c r="I67" s="7">
        <v>353</v>
      </c>
      <c r="J67" s="7">
        <v>597</v>
      </c>
      <c r="K67" s="7">
        <v>463</v>
      </c>
    </row>
    <row r="68" spans="1:11" x14ac:dyDescent="0.2">
      <c r="A68" s="10">
        <v>2022</v>
      </c>
      <c r="B68" s="7">
        <v>1850</v>
      </c>
      <c r="C68" s="7">
        <v>5</v>
      </c>
      <c r="D68" s="7">
        <v>6</v>
      </c>
      <c r="E68" s="7">
        <v>6</v>
      </c>
      <c r="F68" s="7">
        <v>15</v>
      </c>
      <c r="G68" s="7">
        <v>63</v>
      </c>
      <c r="H68" s="7">
        <v>167</v>
      </c>
      <c r="I68" s="7">
        <v>371</v>
      </c>
      <c r="J68" s="7">
        <v>693</v>
      </c>
      <c r="K68" s="7">
        <v>524</v>
      </c>
    </row>
    <row r="69" spans="1:11" x14ac:dyDescent="0.2">
      <c r="A69" s="10">
        <v>2023</v>
      </c>
      <c r="B69" s="7">
        <v>1745</v>
      </c>
      <c r="C69" s="7">
        <v>6</v>
      </c>
      <c r="D69" s="7">
        <v>5</v>
      </c>
      <c r="E69" s="7">
        <v>3</v>
      </c>
      <c r="F69" s="7">
        <v>17</v>
      </c>
      <c r="G69" s="7">
        <v>67</v>
      </c>
      <c r="H69" s="7">
        <v>153</v>
      </c>
      <c r="I69" s="7">
        <v>339</v>
      </c>
      <c r="J69" s="7">
        <v>647</v>
      </c>
      <c r="K69" s="7">
        <v>508</v>
      </c>
    </row>
    <row r="70" spans="1:11" x14ac:dyDescent="0.2">
      <c r="A70" s="10">
        <v>2024</v>
      </c>
      <c r="B70" s="7">
        <v>1720</v>
      </c>
      <c r="C70" s="7">
        <v>3</v>
      </c>
      <c r="D70" s="7">
        <v>8</v>
      </c>
      <c r="E70" s="7">
        <v>11</v>
      </c>
      <c r="F70" s="7">
        <v>20</v>
      </c>
      <c r="G70" s="7">
        <v>63</v>
      </c>
      <c r="H70" s="7">
        <v>156</v>
      </c>
      <c r="I70" s="7">
        <v>338</v>
      </c>
      <c r="J70" s="7">
        <v>627</v>
      </c>
      <c r="K70" s="7">
        <v>494</v>
      </c>
    </row>
    <row r="71" spans="1:11" x14ac:dyDescent="0.2">
      <c r="A71" s="11">
        <v>2025</v>
      </c>
      <c r="B71" s="8">
        <v>1785</v>
      </c>
      <c r="C71" s="8">
        <v>4</v>
      </c>
      <c r="D71" s="8">
        <v>4</v>
      </c>
      <c r="E71" s="8">
        <v>9</v>
      </c>
      <c r="F71" s="8">
        <v>11</v>
      </c>
      <c r="G71" s="8">
        <v>73</v>
      </c>
      <c r="H71" s="8">
        <v>155</v>
      </c>
      <c r="I71" s="8">
        <v>356</v>
      </c>
      <c r="J71" s="8">
        <v>690</v>
      </c>
      <c r="K71" s="8">
        <v>483</v>
      </c>
    </row>
    <row r="73" spans="1:11" x14ac:dyDescent="0.2">
      <c r="A73" s="4" t="str">
        <f>VLOOKUP("&lt;Quelle_1&gt;",Uebersetzungen!$B$3:$E$52,Uebersetzungen!$B$2+1,FALSE)</f>
        <v>Quelle: BFS (BEVNAT)</v>
      </c>
    </row>
    <row r="74" spans="1:11" x14ac:dyDescent="0.2">
      <c r="A74" s="4" t="str">
        <f>VLOOKUP("&lt;Aktualisierung&gt;",Uebersetzungen!$B$3:$E$52,Uebersetzungen!$B$2+1,FALSE)</f>
        <v>Letztmals aktualisiert am: 23.06.2026</v>
      </c>
    </row>
  </sheetData>
  <sheetProtection sheet="1" objects="1" scenarios="1"/>
  <mergeCells count="2">
    <mergeCell ref="A7:D7"/>
    <mergeCell ref="B13:K13"/>
  </mergeCells>
  <pageMargins left="0.7" right="0.7" top="0.78740157499999996" bottom="0.78740157499999996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209550</xdr:colOff>
                    <xdr:row>1</xdr:row>
                    <xdr:rowOff>133350</xdr:rowOff>
                  </from>
                  <to>
                    <xdr:col>10</xdr:col>
                    <xdr:colOff>676275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9</xdr:col>
                    <xdr:colOff>209550</xdr:colOff>
                    <xdr:row>2</xdr:row>
                    <xdr:rowOff>123825</xdr:rowOff>
                  </from>
                  <to>
                    <xdr:col>11</xdr:col>
                    <xdr:colOff>219075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9</xdr:col>
                    <xdr:colOff>209550</xdr:colOff>
                    <xdr:row>3</xdr:row>
                    <xdr:rowOff>85725</xdr:rowOff>
                  </from>
                  <to>
                    <xdr:col>10</xdr:col>
                    <xdr:colOff>676275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4"/>
  <sheetViews>
    <sheetView workbookViewId="0">
      <pane ySplit="14" topLeftCell="A15" activePane="bottomLeft" state="frozen"/>
      <selection pane="bottomLeft"/>
    </sheetView>
  </sheetViews>
  <sheetFormatPr baseColWidth="10" defaultRowHeight="12.75" x14ac:dyDescent="0.2"/>
  <cols>
    <col min="1" max="1" width="11.42578125" style="4"/>
    <col min="2" max="10" width="8.7109375" style="4" customWidth="1"/>
    <col min="11" max="11" width="12.28515625" style="4" bestFit="1" customWidth="1"/>
    <col min="12" max="16384" width="11.42578125" style="4"/>
  </cols>
  <sheetData>
    <row r="1" spans="1:11" s="1" customFormat="1" x14ac:dyDescent="0.2"/>
    <row r="2" spans="1:11" s="1" customFormat="1" ht="15.75" x14ac:dyDescent="0.25">
      <c r="B2" s="26"/>
      <c r="C2" s="4"/>
      <c r="D2" s="4"/>
      <c r="E2" s="4"/>
    </row>
    <row r="3" spans="1:11" s="1" customFormat="1" ht="15.75" x14ac:dyDescent="0.25">
      <c r="B3" s="26"/>
      <c r="C3" s="4"/>
      <c r="D3" s="4"/>
      <c r="E3" s="4"/>
    </row>
    <row r="4" spans="1:11" s="1" customFormat="1" ht="15.75" x14ac:dyDescent="0.25">
      <c r="B4" s="26"/>
      <c r="C4" s="4"/>
      <c r="D4" s="4"/>
      <c r="E4" s="4"/>
    </row>
    <row r="5" spans="1:11" s="1" customFormat="1" x14ac:dyDescent="0.2"/>
    <row r="6" spans="1:11" s="1" customFormat="1" ht="6" customHeight="1" x14ac:dyDescent="0.2"/>
    <row r="7" spans="1:11" s="1" customFormat="1" ht="15.75" customHeight="1" x14ac:dyDescent="0.2">
      <c r="A7" s="28" t="str">
        <f>VLOOKUP("&lt;Fachbereich&gt;",Uebersetzungen!$B$3:$E$61,Uebersetzungen!$B$2+1,FALSE)</f>
        <v>Daten &amp; Statistik</v>
      </c>
      <c r="B7" s="28"/>
      <c r="C7" s="28"/>
      <c r="D7" s="28"/>
      <c r="E7" s="2"/>
      <c r="F7" s="2"/>
      <c r="G7" s="2"/>
      <c r="H7" s="2"/>
      <c r="I7" s="2"/>
    </row>
    <row r="8" spans="1:11" s="1" customFormat="1" ht="12.75" customHeight="1" x14ac:dyDescent="0.2">
      <c r="A8" s="3"/>
      <c r="B8" s="3"/>
      <c r="C8" s="3"/>
      <c r="D8" s="3"/>
      <c r="E8" s="2"/>
      <c r="F8" s="2"/>
      <c r="G8" s="2"/>
      <c r="H8" s="2"/>
      <c r="I8" s="2"/>
    </row>
    <row r="9" spans="1:11" ht="18" x14ac:dyDescent="0.25">
      <c r="A9" s="5" t="str">
        <f>VLOOKUP("&lt;T3Titel&gt;",Uebersetzungen!$B$3:$E$91,Uebersetzungen!$B$2+1,FALSE)</f>
        <v>Todesfälle in Graubünden nach Altersgruppe und Staatsangehörigkeit, seit 1969</v>
      </c>
    </row>
    <row r="10" spans="1:11" x14ac:dyDescent="0.2">
      <c r="A10" s="27" t="str">
        <f>VLOOKUP("&lt;T3UTitel&gt;",Uebersetzungen!$B$3:$E$91,Uebersetzungen!$B$2+1,FALSE)</f>
        <v>Staatsangehörigkeit: Ausland</v>
      </c>
    </row>
    <row r="11" spans="1:11" ht="18" x14ac:dyDescent="0.25">
      <c r="A11" s="5"/>
    </row>
    <row r="13" spans="1:11" ht="26.25" customHeight="1" x14ac:dyDescent="0.2">
      <c r="B13" s="29" t="str">
        <f>VLOOKUP("&lt;SpaltenTitel_2&gt;",Uebersetzungen!$B$3:$E$31,Uebersetzungen!$B$2+1,FALSE)</f>
        <v>Altersklassen</v>
      </c>
      <c r="C13" s="30"/>
      <c r="D13" s="30"/>
      <c r="E13" s="30"/>
      <c r="F13" s="30"/>
      <c r="G13" s="30"/>
      <c r="H13" s="30"/>
      <c r="I13" s="30"/>
      <c r="J13" s="30"/>
      <c r="K13" s="31"/>
    </row>
    <row r="14" spans="1:11" ht="26.25" customHeight="1" x14ac:dyDescent="0.2">
      <c r="A14" s="25" t="str">
        <f>VLOOKUP("&lt;SpaltenTitel_1.1&gt;",Uebersetzungen!$B$3:$E$61,Uebersetzungen!$B$2+1,FALSE)</f>
        <v>Jahr</v>
      </c>
      <c r="B14" s="25" t="str">
        <f>VLOOKUP("&lt;SpaltenTitel_2.1&gt;",Uebersetzungen!$B$3:$E$61,Uebersetzungen!$B$2+1,FALSE)</f>
        <v>Total</v>
      </c>
      <c r="C14" s="25" t="str">
        <f>VLOOKUP("&lt;SpaltenTitel_2.2&gt;",Uebersetzungen!$B$3:$E$61,Uebersetzungen!$B$2+1,FALSE)</f>
        <v>Unter 20</v>
      </c>
      <c r="D14" s="25" t="str">
        <f>VLOOKUP("&lt;SpaltenTitel_2.3&gt;",Uebersetzungen!$B$3:$E$61,Uebersetzungen!$B$2+1,FALSE)</f>
        <v>20-29</v>
      </c>
      <c r="E14" s="25" t="str">
        <f>VLOOKUP("&lt;SpaltenTitel_2.4&gt;",Uebersetzungen!$B$3:$E$61,Uebersetzungen!$B$2+1,FALSE)</f>
        <v>30-39</v>
      </c>
      <c r="F14" s="25" t="str">
        <f>VLOOKUP("&lt;SpaltenTitel_2.5&gt;",Uebersetzungen!$B$3:$E$61,Uebersetzungen!$B$2+1,FALSE)</f>
        <v>40-49</v>
      </c>
      <c r="G14" s="25" t="str">
        <f>VLOOKUP("&lt;SpaltenTitel_2.6&gt;",Uebersetzungen!$B$3:$E$61,Uebersetzungen!$B$2+1,FALSE)</f>
        <v>50-59</v>
      </c>
      <c r="H14" s="25" t="str">
        <f>VLOOKUP("&lt;SpaltenTitel_2.7&gt;",Uebersetzungen!$B$3:$E$61,Uebersetzungen!$B$2+1,FALSE)</f>
        <v>60-69</v>
      </c>
      <c r="I14" s="25" t="str">
        <f>VLOOKUP("&lt;SpaltenTitel_2.8&gt;",Uebersetzungen!$B$3:$E$61,Uebersetzungen!$B$2+1,FALSE)</f>
        <v>70-79</v>
      </c>
      <c r="J14" s="25" t="str">
        <f>VLOOKUP("&lt;SpaltenTitel_2.9&gt;",Uebersetzungen!$B$3:$E$61,Uebersetzungen!$B$2+1,FALSE)</f>
        <v>80-89</v>
      </c>
      <c r="K14" s="25" t="str">
        <f>VLOOKUP("&lt;SpaltenTitel_2.10&gt;",Uebersetzungen!$B$3:$E$61,Uebersetzungen!$B$2+1,FALSE)</f>
        <v>90 und mehr</v>
      </c>
    </row>
    <row r="15" spans="1:11" x14ac:dyDescent="0.2">
      <c r="A15" s="9">
        <v>1969</v>
      </c>
      <c r="B15" s="6">
        <v>124</v>
      </c>
      <c r="C15" s="6">
        <v>14</v>
      </c>
      <c r="D15" s="6">
        <v>4</v>
      </c>
      <c r="E15" s="6">
        <v>7</v>
      </c>
      <c r="F15" s="6">
        <v>5</v>
      </c>
      <c r="G15" s="6">
        <v>11</v>
      </c>
      <c r="H15" s="6">
        <v>28</v>
      </c>
      <c r="I15" s="6">
        <v>25</v>
      </c>
      <c r="J15" s="6">
        <v>24</v>
      </c>
      <c r="K15" s="6">
        <v>6</v>
      </c>
    </row>
    <row r="16" spans="1:11" x14ac:dyDescent="0.2">
      <c r="A16" s="10">
        <v>1970</v>
      </c>
      <c r="B16" s="7">
        <v>119</v>
      </c>
      <c r="C16" s="7">
        <v>18</v>
      </c>
      <c r="D16" s="7">
        <v>9</v>
      </c>
      <c r="E16" s="7">
        <v>7</v>
      </c>
      <c r="F16" s="7">
        <v>7</v>
      </c>
      <c r="G16" s="7">
        <v>10</v>
      </c>
      <c r="H16" s="7">
        <v>15</v>
      </c>
      <c r="I16" s="7">
        <v>23</v>
      </c>
      <c r="J16" s="7">
        <v>25</v>
      </c>
      <c r="K16" s="7">
        <v>5</v>
      </c>
    </row>
    <row r="17" spans="1:11" x14ac:dyDescent="0.2">
      <c r="A17" s="10">
        <v>1971</v>
      </c>
      <c r="B17" s="7">
        <v>122</v>
      </c>
      <c r="C17" s="7">
        <v>20</v>
      </c>
      <c r="D17" s="7">
        <v>5</v>
      </c>
      <c r="E17" s="7">
        <v>8</v>
      </c>
      <c r="F17" s="7">
        <v>5</v>
      </c>
      <c r="G17" s="7">
        <v>6</v>
      </c>
      <c r="H17" s="7">
        <v>15</v>
      </c>
      <c r="I17" s="7">
        <v>25</v>
      </c>
      <c r="J17" s="7">
        <v>29</v>
      </c>
      <c r="K17" s="7">
        <v>9</v>
      </c>
    </row>
    <row r="18" spans="1:11" x14ac:dyDescent="0.2">
      <c r="A18" s="10">
        <v>1972</v>
      </c>
      <c r="B18" s="7">
        <v>116</v>
      </c>
      <c r="C18" s="7">
        <v>11</v>
      </c>
      <c r="D18" s="7">
        <v>6</v>
      </c>
      <c r="E18" s="7">
        <v>11</v>
      </c>
      <c r="F18" s="7">
        <v>6</v>
      </c>
      <c r="G18" s="7">
        <v>10</v>
      </c>
      <c r="H18" s="7">
        <v>22</v>
      </c>
      <c r="I18" s="7">
        <v>19</v>
      </c>
      <c r="J18" s="7">
        <v>26</v>
      </c>
      <c r="K18" s="7">
        <v>5</v>
      </c>
    </row>
    <row r="19" spans="1:11" x14ac:dyDescent="0.2">
      <c r="A19" s="10">
        <v>1973</v>
      </c>
      <c r="B19" s="7">
        <v>95</v>
      </c>
      <c r="C19" s="7">
        <v>13</v>
      </c>
      <c r="D19" s="7">
        <v>6</v>
      </c>
      <c r="E19" s="7">
        <v>7</v>
      </c>
      <c r="F19" s="7">
        <v>4</v>
      </c>
      <c r="G19" s="7">
        <v>12</v>
      </c>
      <c r="H19" s="7">
        <v>20</v>
      </c>
      <c r="I19" s="7">
        <v>17</v>
      </c>
      <c r="J19" s="7">
        <v>13</v>
      </c>
      <c r="K19" s="7">
        <v>3</v>
      </c>
    </row>
    <row r="20" spans="1:11" x14ac:dyDescent="0.2">
      <c r="A20" s="10">
        <v>1974</v>
      </c>
      <c r="B20" s="7">
        <v>122</v>
      </c>
      <c r="C20" s="7">
        <v>17</v>
      </c>
      <c r="D20" s="7">
        <v>6</v>
      </c>
      <c r="E20" s="7">
        <v>8</v>
      </c>
      <c r="F20" s="7">
        <v>10</v>
      </c>
      <c r="G20" s="7">
        <v>13</v>
      </c>
      <c r="H20" s="7">
        <v>14</v>
      </c>
      <c r="I20" s="7">
        <v>26</v>
      </c>
      <c r="J20" s="7">
        <v>21</v>
      </c>
      <c r="K20" s="7">
        <v>7</v>
      </c>
    </row>
    <row r="21" spans="1:11" x14ac:dyDescent="0.2">
      <c r="A21" s="10">
        <v>1975</v>
      </c>
      <c r="B21" s="7">
        <v>93</v>
      </c>
      <c r="C21" s="7">
        <v>7</v>
      </c>
      <c r="D21" s="7">
        <v>7</v>
      </c>
      <c r="E21" s="7">
        <v>6</v>
      </c>
      <c r="F21" s="7">
        <v>6</v>
      </c>
      <c r="G21" s="7">
        <v>6</v>
      </c>
      <c r="H21" s="7">
        <v>18</v>
      </c>
      <c r="I21" s="7">
        <v>22</v>
      </c>
      <c r="J21" s="7">
        <v>18</v>
      </c>
      <c r="K21" s="7">
        <v>3</v>
      </c>
    </row>
    <row r="22" spans="1:11" x14ac:dyDescent="0.2">
      <c r="A22" s="10">
        <v>1976</v>
      </c>
      <c r="B22" s="7">
        <v>100</v>
      </c>
      <c r="C22" s="7">
        <v>4</v>
      </c>
      <c r="D22" s="7">
        <v>4</v>
      </c>
      <c r="E22" s="7">
        <v>2</v>
      </c>
      <c r="F22" s="7">
        <v>5</v>
      </c>
      <c r="G22" s="7">
        <v>11</v>
      </c>
      <c r="H22" s="7">
        <v>19</v>
      </c>
      <c r="I22" s="7">
        <v>23</v>
      </c>
      <c r="J22" s="7">
        <v>26</v>
      </c>
      <c r="K22" s="7">
        <v>6</v>
      </c>
    </row>
    <row r="23" spans="1:11" x14ac:dyDescent="0.2">
      <c r="A23" s="10">
        <v>1977</v>
      </c>
      <c r="B23" s="7">
        <v>101</v>
      </c>
      <c r="C23" s="7">
        <v>6</v>
      </c>
      <c r="D23" s="7">
        <v>5</v>
      </c>
      <c r="E23" s="7">
        <v>6</v>
      </c>
      <c r="F23" s="7">
        <v>12</v>
      </c>
      <c r="G23" s="7">
        <v>7</v>
      </c>
      <c r="H23" s="7">
        <v>17</v>
      </c>
      <c r="I23" s="7">
        <v>23</v>
      </c>
      <c r="J23" s="7">
        <v>18</v>
      </c>
      <c r="K23" s="7">
        <v>7</v>
      </c>
    </row>
    <row r="24" spans="1:11" x14ac:dyDescent="0.2">
      <c r="A24" s="10">
        <v>1978</v>
      </c>
      <c r="B24" s="7">
        <v>107</v>
      </c>
      <c r="C24" s="7">
        <v>6</v>
      </c>
      <c r="D24" s="7">
        <v>3</v>
      </c>
      <c r="E24" s="7">
        <v>6</v>
      </c>
      <c r="F24" s="7">
        <v>8</v>
      </c>
      <c r="G24" s="7">
        <v>9</v>
      </c>
      <c r="H24" s="7">
        <v>17</v>
      </c>
      <c r="I24" s="7">
        <v>29</v>
      </c>
      <c r="J24" s="7">
        <v>21</v>
      </c>
      <c r="K24" s="7">
        <v>8</v>
      </c>
    </row>
    <row r="25" spans="1:11" x14ac:dyDescent="0.2">
      <c r="A25" s="10">
        <v>1979</v>
      </c>
      <c r="B25" s="7">
        <v>90</v>
      </c>
      <c r="C25" s="7">
        <v>3</v>
      </c>
      <c r="D25" s="7">
        <v>1</v>
      </c>
      <c r="E25" s="7">
        <v>5</v>
      </c>
      <c r="F25" s="7">
        <v>7</v>
      </c>
      <c r="G25" s="7">
        <v>8</v>
      </c>
      <c r="H25" s="7">
        <v>13</v>
      </c>
      <c r="I25" s="7">
        <v>28</v>
      </c>
      <c r="J25" s="7">
        <v>18</v>
      </c>
      <c r="K25" s="7">
        <v>7</v>
      </c>
    </row>
    <row r="26" spans="1:11" x14ac:dyDescent="0.2">
      <c r="A26" s="10">
        <v>1980</v>
      </c>
      <c r="B26" s="7">
        <v>83</v>
      </c>
      <c r="C26" s="7">
        <v>7</v>
      </c>
      <c r="D26" s="7">
        <v>3</v>
      </c>
      <c r="E26" s="7">
        <v>2</v>
      </c>
      <c r="F26" s="7">
        <v>6</v>
      </c>
      <c r="G26" s="7">
        <v>4</v>
      </c>
      <c r="H26" s="7">
        <v>17</v>
      </c>
      <c r="I26" s="7">
        <v>29</v>
      </c>
      <c r="J26" s="7">
        <v>13</v>
      </c>
      <c r="K26" s="7">
        <v>2</v>
      </c>
    </row>
    <row r="27" spans="1:11" x14ac:dyDescent="0.2">
      <c r="A27" s="10">
        <v>1981</v>
      </c>
      <c r="B27" s="7">
        <v>112</v>
      </c>
      <c r="C27" s="7">
        <v>4</v>
      </c>
      <c r="D27" s="7">
        <v>5</v>
      </c>
      <c r="E27" s="7">
        <v>2</v>
      </c>
      <c r="F27" s="7">
        <v>12</v>
      </c>
      <c r="G27" s="7">
        <v>13</v>
      </c>
      <c r="H27" s="7">
        <v>17</v>
      </c>
      <c r="I27" s="7">
        <v>29</v>
      </c>
      <c r="J27" s="7">
        <v>21</v>
      </c>
      <c r="K27" s="7">
        <v>9</v>
      </c>
    </row>
    <row r="28" spans="1:11" x14ac:dyDescent="0.2">
      <c r="A28" s="10">
        <v>1982</v>
      </c>
      <c r="B28" s="7">
        <v>89</v>
      </c>
      <c r="C28" s="7">
        <v>6</v>
      </c>
      <c r="D28" s="7">
        <v>1</v>
      </c>
      <c r="E28" s="7">
        <v>4</v>
      </c>
      <c r="F28" s="7">
        <v>7</v>
      </c>
      <c r="G28" s="7">
        <v>10</v>
      </c>
      <c r="H28" s="7">
        <v>15</v>
      </c>
      <c r="I28" s="7">
        <v>20</v>
      </c>
      <c r="J28" s="7">
        <v>19</v>
      </c>
      <c r="K28" s="7">
        <v>7</v>
      </c>
    </row>
    <row r="29" spans="1:11" x14ac:dyDescent="0.2">
      <c r="A29" s="10">
        <v>1983</v>
      </c>
      <c r="B29" s="7">
        <v>96</v>
      </c>
      <c r="C29" s="7">
        <v>4</v>
      </c>
      <c r="D29" s="7">
        <v>6</v>
      </c>
      <c r="E29" s="7">
        <v>3</v>
      </c>
      <c r="F29" s="7">
        <v>10</v>
      </c>
      <c r="G29" s="7">
        <v>10</v>
      </c>
      <c r="H29" s="7">
        <v>7</v>
      </c>
      <c r="I29" s="7">
        <v>27</v>
      </c>
      <c r="J29" s="7">
        <v>23</v>
      </c>
      <c r="K29" s="7">
        <v>6</v>
      </c>
    </row>
    <row r="30" spans="1:11" x14ac:dyDescent="0.2">
      <c r="A30" s="10">
        <v>1984</v>
      </c>
      <c r="B30" s="7">
        <v>85</v>
      </c>
      <c r="C30" s="7">
        <v>0</v>
      </c>
      <c r="D30" s="7">
        <v>3</v>
      </c>
      <c r="E30" s="7">
        <v>2</v>
      </c>
      <c r="F30" s="7">
        <v>1</v>
      </c>
      <c r="G30" s="7">
        <v>15</v>
      </c>
      <c r="H30" s="7">
        <v>14</v>
      </c>
      <c r="I30" s="7">
        <v>27</v>
      </c>
      <c r="J30" s="7">
        <v>14</v>
      </c>
      <c r="K30" s="7">
        <v>9</v>
      </c>
    </row>
    <row r="31" spans="1:11" x14ac:dyDescent="0.2">
      <c r="A31" s="10">
        <v>1985</v>
      </c>
      <c r="B31" s="7">
        <v>92</v>
      </c>
      <c r="C31" s="7">
        <v>1</v>
      </c>
      <c r="D31" s="7">
        <v>7</v>
      </c>
      <c r="E31" s="7">
        <v>2</v>
      </c>
      <c r="F31" s="7">
        <v>5</v>
      </c>
      <c r="G31" s="7">
        <v>9</v>
      </c>
      <c r="H31" s="7">
        <v>8</v>
      </c>
      <c r="I31" s="7">
        <v>29</v>
      </c>
      <c r="J31" s="7">
        <v>26</v>
      </c>
      <c r="K31" s="7">
        <v>5</v>
      </c>
    </row>
    <row r="32" spans="1:11" x14ac:dyDescent="0.2">
      <c r="A32" s="10">
        <v>1986</v>
      </c>
      <c r="B32" s="7">
        <v>96</v>
      </c>
      <c r="C32" s="7">
        <v>2</v>
      </c>
      <c r="D32" s="7">
        <v>4</v>
      </c>
      <c r="E32" s="7">
        <v>3</v>
      </c>
      <c r="F32" s="7">
        <v>5</v>
      </c>
      <c r="G32" s="7">
        <v>6</v>
      </c>
      <c r="H32" s="7">
        <v>15</v>
      </c>
      <c r="I32" s="7">
        <v>25</v>
      </c>
      <c r="J32" s="7">
        <v>25</v>
      </c>
      <c r="K32" s="7">
        <v>11</v>
      </c>
    </row>
    <row r="33" spans="1:11" x14ac:dyDescent="0.2">
      <c r="A33" s="10">
        <v>1987</v>
      </c>
      <c r="B33" s="7">
        <v>90</v>
      </c>
      <c r="C33" s="7">
        <v>2</v>
      </c>
      <c r="D33" s="7">
        <v>4</v>
      </c>
      <c r="E33" s="7">
        <v>4</v>
      </c>
      <c r="F33" s="7">
        <v>8</v>
      </c>
      <c r="G33" s="7">
        <v>9</v>
      </c>
      <c r="H33" s="7">
        <v>17</v>
      </c>
      <c r="I33" s="7">
        <v>18</v>
      </c>
      <c r="J33" s="7">
        <v>22</v>
      </c>
      <c r="K33" s="7">
        <v>6</v>
      </c>
    </row>
    <row r="34" spans="1:11" x14ac:dyDescent="0.2">
      <c r="A34" s="10">
        <v>1988</v>
      </c>
      <c r="B34" s="7">
        <v>92</v>
      </c>
      <c r="C34" s="7">
        <v>3</v>
      </c>
      <c r="D34" s="7">
        <v>2</v>
      </c>
      <c r="E34" s="7">
        <v>7</v>
      </c>
      <c r="F34" s="7">
        <v>5</v>
      </c>
      <c r="G34" s="7">
        <v>12</v>
      </c>
      <c r="H34" s="7">
        <v>14</v>
      </c>
      <c r="I34" s="7">
        <v>19</v>
      </c>
      <c r="J34" s="7">
        <v>24</v>
      </c>
      <c r="K34" s="7">
        <v>6</v>
      </c>
    </row>
    <row r="35" spans="1:11" x14ac:dyDescent="0.2">
      <c r="A35" s="10">
        <v>1989</v>
      </c>
      <c r="B35" s="7">
        <v>92</v>
      </c>
      <c r="C35" s="7">
        <v>2</v>
      </c>
      <c r="D35" s="7">
        <v>8</v>
      </c>
      <c r="E35" s="7">
        <v>5</v>
      </c>
      <c r="F35" s="7">
        <v>3</v>
      </c>
      <c r="G35" s="7">
        <v>14</v>
      </c>
      <c r="H35" s="7">
        <v>17</v>
      </c>
      <c r="I35" s="7">
        <v>23</v>
      </c>
      <c r="J35" s="7">
        <v>15</v>
      </c>
      <c r="K35" s="7">
        <v>5</v>
      </c>
    </row>
    <row r="36" spans="1:11" x14ac:dyDescent="0.2">
      <c r="A36" s="10">
        <v>1990</v>
      </c>
      <c r="B36" s="7">
        <v>85</v>
      </c>
      <c r="C36" s="7">
        <v>5</v>
      </c>
      <c r="D36" s="7">
        <v>1</v>
      </c>
      <c r="E36" s="7">
        <v>4</v>
      </c>
      <c r="F36" s="7">
        <v>6</v>
      </c>
      <c r="G36" s="7">
        <v>11</v>
      </c>
      <c r="H36" s="7">
        <v>15</v>
      </c>
      <c r="I36" s="7">
        <v>16</v>
      </c>
      <c r="J36" s="7">
        <v>25</v>
      </c>
      <c r="K36" s="7">
        <v>2</v>
      </c>
    </row>
    <row r="37" spans="1:11" x14ac:dyDescent="0.2">
      <c r="A37" s="10">
        <v>1991</v>
      </c>
      <c r="B37" s="7">
        <v>88</v>
      </c>
      <c r="C37" s="7">
        <v>2</v>
      </c>
      <c r="D37" s="7">
        <v>0</v>
      </c>
      <c r="E37" s="7">
        <v>4</v>
      </c>
      <c r="F37" s="7">
        <v>6</v>
      </c>
      <c r="G37" s="7">
        <v>12</v>
      </c>
      <c r="H37" s="7">
        <v>19</v>
      </c>
      <c r="I37" s="7">
        <v>15</v>
      </c>
      <c r="J37" s="7">
        <v>20</v>
      </c>
      <c r="K37" s="7">
        <v>10</v>
      </c>
    </row>
    <row r="38" spans="1:11" x14ac:dyDescent="0.2">
      <c r="A38" s="10">
        <v>1992</v>
      </c>
      <c r="B38" s="7">
        <v>96</v>
      </c>
      <c r="C38" s="7">
        <v>3</v>
      </c>
      <c r="D38" s="7">
        <v>7</v>
      </c>
      <c r="E38" s="7">
        <v>4</v>
      </c>
      <c r="F38" s="7">
        <v>8</v>
      </c>
      <c r="G38" s="7">
        <v>11</v>
      </c>
      <c r="H38" s="7">
        <v>19</v>
      </c>
      <c r="I38" s="7">
        <v>16</v>
      </c>
      <c r="J38" s="7">
        <v>25</v>
      </c>
      <c r="K38" s="7">
        <v>3</v>
      </c>
    </row>
    <row r="39" spans="1:11" x14ac:dyDescent="0.2">
      <c r="A39" s="10">
        <v>1993</v>
      </c>
      <c r="B39" s="7">
        <v>117</v>
      </c>
      <c r="C39" s="7">
        <v>3</v>
      </c>
      <c r="D39" s="7">
        <v>2</v>
      </c>
      <c r="E39" s="7">
        <v>10</v>
      </c>
      <c r="F39" s="7">
        <v>3</v>
      </c>
      <c r="G39" s="7">
        <v>15</v>
      </c>
      <c r="H39" s="7">
        <v>20</v>
      </c>
      <c r="I39" s="7">
        <v>17</v>
      </c>
      <c r="J39" s="7">
        <v>35</v>
      </c>
      <c r="K39" s="7">
        <v>12</v>
      </c>
    </row>
    <row r="40" spans="1:11" x14ac:dyDescent="0.2">
      <c r="A40" s="10">
        <v>1994</v>
      </c>
      <c r="B40" s="7">
        <v>92</v>
      </c>
      <c r="C40" s="7">
        <v>3</v>
      </c>
      <c r="D40" s="7">
        <v>6</v>
      </c>
      <c r="E40" s="7">
        <v>2</v>
      </c>
      <c r="F40" s="7">
        <v>4</v>
      </c>
      <c r="G40" s="7">
        <v>7</v>
      </c>
      <c r="H40" s="7">
        <v>19</v>
      </c>
      <c r="I40" s="7">
        <v>13</v>
      </c>
      <c r="J40" s="7">
        <v>30</v>
      </c>
      <c r="K40" s="7">
        <v>8</v>
      </c>
    </row>
    <row r="41" spans="1:11" x14ac:dyDescent="0.2">
      <c r="A41" s="10">
        <v>1995</v>
      </c>
      <c r="B41" s="7">
        <v>99</v>
      </c>
      <c r="C41" s="7">
        <v>8</v>
      </c>
      <c r="D41" s="7">
        <v>5</v>
      </c>
      <c r="E41" s="7">
        <v>2</v>
      </c>
      <c r="F41" s="7">
        <v>5</v>
      </c>
      <c r="G41" s="7">
        <v>10</v>
      </c>
      <c r="H41" s="7">
        <v>12</v>
      </c>
      <c r="I41" s="7">
        <v>15</v>
      </c>
      <c r="J41" s="7">
        <v>31</v>
      </c>
      <c r="K41" s="7">
        <v>11</v>
      </c>
    </row>
    <row r="42" spans="1:11" x14ac:dyDescent="0.2">
      <c r="A42" s="10">
        <v>1996</v>
      </c>
      <c r="B42" s="7">
        <v>91</v>
      </c>
      <c r="C42" s="7">
        <v>2</v>
      </c>
      <c r="D42" s="7">
        <v>0</v>
      </c>
      <c r="E42" s="7">
        <v>4</v>
      </c>
      <c r="F42" s="7">
        <v>8</v>
      </c>
      <c r="G42" s="7">
        <v>6</v>
      </c>
      <c r="H42" s="7">
        <v>19</v>
      </c>
      <c r="I42" s="7">
        <v>20</v>
      </c>
      <c r="J42" s="7">
        <v>26</v>
      </c>
      <c r="K42" s="7">
        <v>6</v>
      </c>
    </row>
    <row r="43" spans="1:11" x14ac:dyDescent="0.2">
      <c r="A43" s="10">
        <v>1997</v>
      </c>
      <c r="B43" s="7">
        <v>87</v>
      </c>
      <c r="C43" s="7">
        <v>5</v>
      </c>
      <c r="D43" s="7">
        <v>2</v>
      </c>
      <c r="E43" s="7">
        <v>5</v>
      </c>
      <c r="F43" s="7">
        <v>4</v>
      </c>
      <c r="G43" s="7">
        <v>11</v>
      </c>
      <c r="H43" s="7">
        <v>12</v>
      </c>
      <c r="I43" s="7">
        <v>13</v>
      </c>
      <c r="J43" s="7">
        <v>23</v>
      </c>
      <c r="K43" s="7">
        <v>12</v>
      </c>
    </row>
    <row r="44" spans="1:11" x14ac:dyDescent="0.2">
      <c r="A44" s="10">
        <v>1998</v>
      </c>
      <c r="B44" s="7">
        <v>94</v>
      </c>
      <c r="C44" s="7">
        <v>3</v>
      </c>
      <c r="D44" s="7">
        <v>3</v>
      </c>
      <c r="E44" s="7">
        <v>5</v>
      </c>
      <c r="F44" s="7">
        <v>5</v>
      </c>
      <c r="G44" s="7">
        <v>8</v>
      </c>
      <c r="H44" s="7">
        <v>15</v>
      </c>
      <c r="I44" s="7">
        <v>17</v>
      </c>
      <c r="J44" s="7">
        <v>28</v>
      </c>
      <c r="K44" s="7">
        <v>10</v>
      </c>
    </row>
    <row r="45" spans="1:11" x14ac:dyDescent="0.2">
      <c r="A45" s="10">
        <v>1999</v>
      </c>
      <c r="B45" s="7">
        <v>93</v>
      </c>
      <c r="C45" s="7">
        <v>2</v>
      </c>
      <c r="D45" s="7">
        <v>1</v>
      </c>
      <c r="E45" s="7">
        <v>6</v>
      </c>
      <c r="F45" s="7">
        <v>6</v>
      </c>
      <c r="G45" s="7">
        <v>7</v>
      </c>
      <c r="H45" s="7">
        <v>15</v>
      </c>
      <c r="I45" s="7">
        <v>19</v>
      </c>
      <c r="J45" s="7">
        <v>20</v>
      </c>
      <c r="K45" s="7">
        <v>17</v>
      </c>
    </row>
    <row r="46" spans="1:11" x14ac:dyDescent="0.2">
      <c r="A46" s="10">
        <v>2000</v>
      </c>
      <c r="B46" s="7">
        <v>106</v>
      </c>
      <c r="C46" s="7">
        <v>4</v>
      </c>
      <c r="D46" s="7">
        <v>1</v>
      </c>
      <c r="E46" s="7">
        <v>6</v>
      </c>
      <c r="F46" s="7">
        <v>10</v>
      </c>
      <c r="G46" s="7">
        <v>13</v>
      </c>
      <c r="H46" s="7">
        <v>8</v>
      </c>
      <c r="I46" s="7">
        <v>18</v>
      </c>
      <c r="J46" s="7">
        <v>28</v>
      </c>
      <c r="K46" s="7">
        <v>18</v>
      </c>
    </row>
    <row r="47" spans="1:11" x14ac:dyDescent="0.2">
      <c r="A47" s="10">
        <v>2001</v>
      </c>
      <c r="B47" s="7">
        <v>93</v>
      </c>
      <c r="C47" s="7">
        <v>3</v>
      </c>
      <c r="D47" s="7">
        <v>0</v>
      </c>
      <c r="E47" s="7">
        <v>2</v>
      </c>
      <c r="F47" s="7">
        <v>2</v>
      </c>
      <c r="G47" s="7">
        <v>6</v>
      </c>
      <c r="H47" s="7">
        <v>19</v>
      </c>
      <c r="I47" s="7">
        <v>26</v>
      </c>
      <c r="J47" s="7">
        <v>21</v>
      </c>
      <c r="K47" s="7">
        <v>14</v>
      </c>
    </row>
    <row r="48" spans="1:11" x14ac:dyDescent="0.2">
      <c r="A48" s="10">
        <v>2002</v>
      </c>
      <c r="B48" s="7">
        <v>76</v>
      </c>
      <c r="C48" s="7">
        <v>4</v>
      </c>
      <c r="D48" s="7">
        <v>2</v>
      </c>
      <c r="E48" s="7">
        <v>2</v>
      </c>
      <c r="F48" s="7">
        <v>5</v>
      </c>
      <c r="G48" s="7">
        <v>6</v>
      </c>
      <c r="H48" s="7">
        <v>12</v>
      </c>
      <c r="I48" s="7">
        <v>19</v>
      </c>
      <c r="J48" s="7">
        <v>18</v>
      </c>
      <c r="K48" s="7">
        <v>8</v>
      </c>
    </row>
    <row r="49" spans="1:11" x14ac:dyDescent="0.2">
      <c r="A49" s="10">
        <v>2003</v>
      </c>
      <c r="B49" s="7">
        <v>93</v>
      </c>
      <c r="C49" s="7">
        <v>2</v>
      </c>
      <c r="D49" s="7">
        <v>1</v>
      </c>
      <c r="E49" s="7">
        <v>5</v>
      </c>
      <c r="F49" s="7">
        <v>7</v>
      </c>
      <c r="G49" s="7">
        <v>11</v>
      </c>
      <c r="H49" s="7">
        <v>12</v>
      </c>
      <c r="I49" s="7">
        <v>19</v>
      </c>
      <c r="J49" s="7">
        <v>21</v>
      </c>
      <c r="K49" s="7">
        <v>15</v>
      </c>
    </row>
    <row r="50" spans="1:11" x14ac:dyDescent="0.2">
      <c r="A50" s="10">
        <v>2004</v>
      </c>
      <c r="B50" s="7">
        <v>106</v>
      </c>
      <c r="C50" s="7">
        <v>4</v>
      </c>
      <c r="D50" s="7">
        <v>2</v>
      </c>
      <c r="E50" s="7">
        <v>5</v>
      </c>
      <c r="F50" s="7">
        <v>7</v>
      </c>
      <c r="G50" s="7">
        <v>9</v>
      </c>
      <c r="H50" s="7">
        <v>13</v>
      </c>
      <c r="I50" s="7">
        <v>27</v>
      </c>
      <c r="J50" s="7">
        <v>25</v>
      </c>
      <c r="K50" s="7">
        <v>14</v>
      </c>
    </row>
    <row r="51" spans="1:11" x14ac:dyDescent="0.2">
      <c r="A51" s="10">
        <v>2005</v>
      </c>
      <c r="B51" s="7">
        <v>71</v>
      </c>
      <c r="C51" s="7">
        <v>2</v>
      </c>
      <c r="D51" s="7">
        <v>1</v>
      </c>
      <c r="E51" s="7">
        <v>1</v>
      </c>
      <c r="F51" s="7">
        <v>7</v>
      </c>
      <c r="G51" s="7">
        <v>8</v>
      </c>
      <c r="H51" s="7">
        <v>14</v>
      </c>
      <c r="I51" s="7">
        <v>11</v>
      </c>
      <c r="J51" s="7">
        <v>9</v>
      </c>
      <c r="K51" s="7">
        <v>18</v>
      </c>
    </row>
    <row r="52" spans="1:11" x14ac:dyDescent="0.2">
      <c r="A52" s="10">
        <v>2006</v>
      </c>
      <c r="B52" s="7">
        <v>89</v>
      </c>
      <c r="C52" s="7">
        <v>1</v>
      </c>
      <c r="D52" s="7">
        <v>1</v>
      </c>
      <c r="E52" s="7">
        <v>2</v>
      </c>
      <c r="F52" s="7">
        <v>5</v>
      </c>
      <c r="G52" s="7">
        <v>6</v>
      </c>
      <c r="H52" s="7">
        <v>17</v>
      </c>
      <c r="I52" s="7">
        <v>28</v>
      </c>
      <c r="J52" s="7">
        <v>22</v>
      </c>
      <c r="K52" s="7">
        <v>7</v>
      </c>
    </row>
    <row r="53" spans="1:11" x14ac:dyDescent="0.2">
      <c r="A53" s="10">
        <v>2007</v>
      </c>
      <c r="B53" s="7">
        <v>109</v>
      </c>
      <c r="C53" s="7">
        <v>1</v>
      </c>
      <c r="D53" s="7">
        <v>0</v>
      </c>
      <c r="E53" s="7">
        <v>3</v>
      </c>
      <c r="F53" s="7">
        <v>6</v>
      </c>
      <c r="G53" s="7">
        <v>13</v>
      </c>
      <c r="H53" s="7">
        <v>25</v>
      </c>
      <c r="I53" s="7">
        <v>21</v>
      </c>
      <c r="J53" s="7">
        <v>23</v>
      </c>
      <c r="K53" s="7">
        <v>17</v>
      </c>
    </row>
    <row r="54" spans="1:11" x14ac:dyDescent="0.2">
      <c r="A54" s="10">
        <v>2008</v>
      </c>
      <c r="B54" s="7">
        <v>96</v>
      </c>
      <c r="C54" s="7">
        <v>2</v>
      </c>
      <c r="D54" s="7">
        <v>0</v>
      </c>
      <c r="E54" s="7">
        <v>2</v>
      </c>
      <c r="F54" s="7">
        <v>7</v>
      </c>
      <c r="G54" s="7">
        <v>7</v>
      </c>
      <c r="H54" s="7">
        <v>17</v>
      </c>
      <c r="I54" s="7">
        <v>20</v>
      </c>
      <c r="J54" s="7">
        <v>28</v>
      </c>
      <c r="K54" s="7">
        <v>13</v>
      </c>
    </row>
    <row r="55" spans="1:11" x14ac:dyDescent="0.2">
      <c r="A55" s="10">
        <v>2009</v>
      </c>
      <c r="B55" s="7">
        <v>90</v>
      </c>
      <c r="C55" s="7">
        <v>6</v>
      </c>
      <c r="D55" s="7">
        <v>1</v>
      </c>
      <c r="E55" s="7">
        <v>5</v>
      </c>
      <c r="F55" s="7">
        <v>2</v>
      </c>
      <c r="G55" s="7">
        <v>10</v>
      </c>
      <c r="H55" s="7">
        <v>11</v>
      </c>
      <c r="I55" s="7">
        <v>17</v>
      </c>
      <c r="J55" s="7">
        <v>21</v>
      </c>
      <c r="K55" s="7">
        <v>17</v>
      </c>
    </row>
    <row r="56" spans="1:11" x14ac:dyDescent="0.2">
      <c r="A56" s="10">
        <v>2010</v>
      </c>
      <c r="B56" s="7">
        <v>89</v>
      </c>
      <c r="C56" s="7">
        <v>2</v>
      </c>
      <c r="D56" s="7">
        <v>0</v>
      </c>
      <c r="E56" s="7">
        <v>3</v>
      </c>
      <c r="F56" s="7">
        <v>9</v>
      </c>
      <c r="G56" s="7">
        <v>5</v>
      </c>
      <c r="H56" s="7">
        <v>11</v>
      </c>
      <c r="I56" s="7">
        <v>18</v>
      </c>
      <c r="J56" s="7">
        <v>23</v>
      </c>
      <c r="K56" s="7">
        <v>18</v>
      </c>
    </row>
    <row r="57" spans="1:11" x14ac:dyDescent="0.2">
      <c r="A57" s="10">
        <v>2011</v>
      </c>
      <c r="B57" s="7">
        <v>105</v>
      </c>
      <c r="C57" s="7">
        <v>5</v>
      </c>
      <c r="D57" s="7">
        <v>4</v>
      </c>
      <c r="E57" s="7">
        <v>4</v>
      </c>
      <c r="F57" s="7">
        <v>6</v>
      </c>
      <c r="G57" s="7">
        <v>9</v>
      </c>
      <c r="H57" s="7">
        <v>13</v>
      </c>
      <c r="I57" s="7">
        <v>23</v>
      </c>
      <c r="J57" s="7">
        <v>33</v>
      </c>
      <c r="K57" s="7">
        <v>8</v>
      </c>
    </row>
    <row r="58" spans="1:11" x14ac:dyDescent="0.2">
      <c r="A58" s="10">
        <v>2012</v>
      </c>
      <c r="B58" s="7">
        <v>96</v>
      </c>
      <c r="C58" s="7">
        <v>1</v>
      </c>
      <c r="D58" s="7">
        <v>2</v>
      </c>
      <c r="E58" s="7">
        <v>2</v>
      </c>
      <c r="F58" s="7">
        <v>6</v>
      </c>
      <c r="G58" s="7">
        <v>13</v>
      </c>
      <c r="H58" s="7">
        <v>12</v>
      </c>
      <c r="I58" s="7">
        <v>19</v>
      </c>
      <c r="J58" s="7">
        <v>23</v>
      </c>
      <c r="K58" s="7">
        <v>18</v>
      </c>
    </row>
    <row r="59" spans="1:11" x14ac:dyDescent="0.2">
      <c r="A59" s="10">
        <v>2013</v>
      </c>
      <c r="B59" s="7">
        <v>102</v>
      </c>
      <c r="C59" s="7">
        <v>3</v>
      </c>
      <c r="D59" s="7">
        <v>0</v>
      </c>
      <c r="E59" s="7">
        <v>3</v>
      </c>
      <c r="F59" s="7">
        <v>8</v>
      </c>
      <c r="G59" s="7">
        <v>16</v>
      </c>
      <c r="H59" s="7">
        <v>15</v>
      </c>
      <c r="I59" s="7">
        <v>27</v>
      </c>
      <c r="J59" s="7">
        <v>21</v>
      </c>
      <c r="K59" s="7">
        <v>9</v>
      </c>
    </row>
    <row r="60" spans="1:11" x14ac:dyDescent="0.2">
      <c r="A60" s="10">
        <v>2014</v>
      </c>
      <c r="B60" s="7">
        <v>100</v>
      </c>
      <c r="C60" s="7">
        <v>3</v>
      </c>
      <c r="D60" s="7">
        <v>2</v>
      </c>
      <c r="E60" s="7">
        <v>1</v>
      </c>
      <c r="F60" s="7">
        <v>6</v>
      </c>
      <c r="G60" s="7">
        <v>11</v>
      </c>
      <c r="H60" s="7">
        <v>12</v>
      </c>
      <c r="I60" s="7">
        <v>27</v>
      </c>
      <c r="J60" s="7">
        <v>32</v>
      </c>
      <c r="K60" s="7">
        <v>6</v>
      </c>
    </row>
    <row r="61" spans="1:11" x14ac:dyDescent="0.2">
      <c r="A61" s="10">
        <v>2015</v>
      </c>
      <c r="B61" s="7">
        <v>110</v>
      </c>
      <c r="C61" s="7">
        <v>3</v>
      </c>
      <c r="D61" s="7">
        <v>1</v>
      </c>
      <c r="E61" s="7">
        <v>3</v>
      </c>
      <c r="F61" s="7">
        <v>2</v>
      </c>
      <c r="G61" s="7">
        <v>16</v>
      </c>
      <c r="H61" s="7">
        <v>10</v>
      </c>
      <c r="I61" s="7">
        <v>23</v>
      </c>
      <c r="J61" s="7">
        <v>36</v>
      </c>
      <c r="K61" s="7">
        <v>16</v>
      </c>
    </row>
    <row r="62" spans="1:11" x14ac:dyDescent="0.2">
      <c r="A62" s="10">
        <v>2016</v>
      </c>
      <c r="B62" s="7">
        <v>112</v>
      </c>
      <c r="C62" s="7">
        <v>4</v>
      </c>
      <c r="D62" s="7">
        <v>2</v>
      </c>
      <c r="E62" s="7">
        <v>3</v>
      </c>
      <c r="F62" s="7">
        <v>5</v>
      </c>
      <c r="G62" s="7">
        <v>14</v>
      </c>
      <c r="H62" s="7">
        <v>18</v>
      </c>
      <c r="I62" s="7">
        <v>27</v>
      </c>
      <c r="J62" s="7">
        <v>29</v>
      </c>
      <c r="K62" s="7">
        <v>10</v>
      </c>
    </row>
    <row r="63" spans="1:11" x14ac:dyDescent="0.2">
      <c r="A63" s="10">
        <v>2017</v>
      </c>
      <c r="B63" s="7">
        <v>123</v>
      </c>
      <c r="C63" s="7">
        <v>3</v>
      </c>
      <c r="D63" s="7">
        <v>2</v>
      </c>
      <c r="E63" s="7">
        <v>5</v>
      </c>
      <c r="F63" s="7">
        <v>9</v>
      </c>
      <c r="G63" s="7">
        <v>20</v>
      </c>
      <c r="H63" s="7">
        <v>19</v>
      </c>
      <c r="I63" s="7">
        <v>29</v>
      </c>
      <c r="J63" s="7">
        <v>28</v>
      </c>
      <c r="K63" s="7">
        <v>8</v>
      </c>
    </row>
    <row r="64" spans="1:11" x14ac:dyDescent="0.2">
      <c r="A64" s="10">
        <v>2018</v>
      </c>
      <c r="B64" s="7">
        <v>122</v>
      </c>
      <c r="C64" s="7">
        <v>2</v>
      </c>
      <c r="D64" s="7">
        <v>2</v>
      </c>
      <c r="E64" s="7">
        <v>5</v>
      </c>
      <c r="F64" s="7">
        <v>7</v>
      </c>
      <c r="G64" s="7">
        <v>20</v>
      </c>
      <c r="H64" s="7">
        <v>18</v>
      </c>
      <c r="I64" s="7">
        <v>30</v>
      </c>
      <c r="J64" s="7">
        <v>21</v>
      </c>
      <c r="K64" s="7">
        <v>17</v>
      </c>
    </row>
    <row r="65" spans="1:11" x14ac:dyDescent="0.2">
      <c r="A65" s="10">
        <v>2019</v>
      </c>
      <c r="B65" s="7">
        <v>104</v>
      </c>
      <c r="C65" s="7">
        <v>0</v>
      </c>
      <c r="D65" s="7">
        <v>0</v>
      </c>
      <c r="E65" s="7">
        <v>2</v>
      </c>
      <c r="F65" s="7">
        <v>5</v>
      </c>
      <c r="G65" s="7">
        <v>14</v>
      </c>
      <c r="H65" s="7">
        <v>14</v>
      </c>
      <c r="I65" s="7">
        <v>21</v>
      </c>
      <c r="J65" s="7">
        <v>30</v>
      </c>
      <c r="K65" s="7">
        <v>18</v>
      </c>
    </row>
    <row r="66" spans="1:11" x14ac:dyDescent="0.2">
      <c r="A66" s="10">
        <v>2020</v>
      </c>
      <c r="B66" s="7">
        <v>120</v>
      </c>
      <c r="C66" s="7">
        <v>2</v>
      </c>
      <c r="D66" s="7">
        <v>1</v>
      </c>
      <c r="E66" s="7">
        <v>5</v>
      </c>
      <c r="F66" s="7">
        <v>7</v>
      </c>
      <c r="G66" s="7">
        <v>12</v>
      </c>
      <c r="H66" s="7">
        <v>21</v>
      </c>
      <c r="I66" s="7">
        <v>30</v>
      </c>
      <c r="J66" s="7">
        <v>20</v>
      </c>
      <c r="K66" s="7">
        <v>22</v>
      </c>
    </row>
    <row r="67" spans="1:11" x14ac:dyDescent="0.2">
      <c r="A67" s="10">
        <v>2021</v>
      </c>
      <c r="B67" s="7">
        <v>121</v>
      </c>
      <c r="C67" s="7">
        <v>0</v>
      </c>
      <c r="D67" s="7">
        <v>1</v>
      </c>
      <c r="E67" s="7">
        <v>3</v>
      </c>
      <c r="F67" s="7">
        <v>9</v>
      </c>
      <c r="G67" s="7">
        <v>10</v>
      </c>
      <c r="H67" s="7">
        <v>15</v>
      </c>
      <c r="I67" s="7">
        <v>24</v>
      </c>
      <c r="J67" s="7">
        <v>39</v>
      </c>
      <c r="K67" s="7">
        <v>20</v>
      </c>
    </row>
    <row r="68" spans="1:11" x14ac:dyDescent="0.2">
      <c r="A68" s="10">
        <v>2022</v>
      </c>
      <c r="B68" s="7">
        <v>145</v>
      </c>
      <c r="C68" s="7">
        <v>1</v>
      </c>
      <c r="D68" s="7">
        <v>4</v>
      </c>
      <c r="E68" s="7">
        <v>3</v>
      </c>
      <c r="F68" s="7">
        <v>7</v>
      </c>
      <c r="G68" s="7">
        <v>17</v>
      </c>
      <c r="H68" s="7">
        <v>32</v>
      </c>
      <c r="I68" s="7">
        <v>25</v>
      </c>
      <c r="J68" s="7">
        <v>35</v>
      </c>
      <c r="K68" s="7">
        <v>21</v>
      </c>
    </row>
    <row r="69" spans="1:11" x14ac:dyDescent="0.2">
      <c r="A69" s="10">
        <v>2023</v>
      </c>
      <c r="B69" s="7">
        <v>121</v>
      </c>
      <c r="C69" s="7">
        <v>2</v>
      </c>
      <c r="D69" s="7">
        <v>1</v>
      </c>
      <c r="E69" s="7">
        <v>3</v>
      </c>
      <c r="F69" s="7">
        <v>10</v>
      </c>
      <c r="G69" s="7">
        <v>13</v>
      </c>
      <c r="H69" s="7">
        <v>14</v>
      </c>
      <c r="I69" s="7">
        <v>30</v>
      </c>
      <c r="J69" s="7">
        <v>31</v>
      </c>
      <c r="K69" s="7">
        <v>17</v>
      </c>
    </row>
    <row r="70" spans="1:11" x14ac:dyDescent="0.2">
      <c r="A70" s="10">
        <v>2024</v>
      </c>
      <c r="B70" s="7">
        <v>147</v>
      </c>
      <c r="C70" s="7">
        <v>2</v>
      </c>
      <c r="D70" s="7">
        <v>1</v>
      </c>
      <c r="E70" s="7">
        <v>5</v>
      </c>
      <c r="F70" s="7">
        <v>10</v>
      </c>
      <c r="G70" s="7">
        <v>20</v>
      </c>
      <c r="H70" s="7">
        <v>20</v>
      </c>
      <c r="I70" s="7">
        <v>28</v>
      </c>
      <c r="J70" s="7">
        <v>44</v>
      </c>
      <c r="K70" s="7">
        <v>17</v>
      </c>
    </row>
    <row r="71" spans="1:11" x14ac:dyDescent="0.2">
      <c r="A71" s="11">
        <v>2025</v>
      </c>
      <c r="B71" s="8">
        <v>121</v>
      </c>
      <c r="C71" s="8">
        <v>2</v>
      </c>
      <c r="D71" s="8">
        <v>1</v>
      </c>
      <c r="E71" s="8">
        <v>2</v>
      </c>
      <c r="F71" s="8">
        <v>8</v>
      </c>
      <c r="G71" s="8">
        <v>15</v>
      </c>
      <c r="H71" s="8">
        <v>13</v>
      </c>
      <c r="I71" s="8">
        <v>14</v>
      </c>
      <c r="J71" s="8">
        <v>43</v>
      </c>
      <c r="K71" s="8">
        <v>23</v>
      </c>
    </row>
    <row r="73" spans="1:11" x14ac:dyDescent="0.2">
      <c r="A73" s="4" t="str">
        <f>VLOOKUP("&lt;Quelle_1&gt;",Uebersetzungen!$B$3:$E$52,Uebersetzungen!$B$2+1,FALSE)</f>
        <v>Quelle: BFS (BEVNAT)</v>
      </c>
    </row>
    <row r="74" spans="1:11" x14ac:dyDescent="0.2">
      <c r="A74" s="4" t="str">
        <f>VLOOKUP("&lt;Aktualisierung&gt;",Uebersetzungen!$B$3:$E$52,Uebersetzungen!$B$2+1,FALSE)</f>
        <v>Letztmals aktualisiert am: 23.06.2026</v>
      </c>
    </row>
  </sheetData>
  <sheetProtection sheet="1" objects="1" scenarios="1"/>
  <mergeCells count="2">
    <mergeCell ref="A7:D7"/>
    <mergeCell ref="B13:K13"/>
  </mergeCells>
  <pageMargins left="0.7" right="0.7" top="0.78740157499999996" bottom="0.78740157499999996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209550</xdr:colOff>
                    <xdr:row>1</xdr:row>
                    <xdr:rowOff>133350</xdr:rowOff>
                  </from>
                  <to>
                    <xdr:col>10</xdr:col>
                    <xdr:colOff>676275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9</xdr:col>
                    <xdr:colOff>209550</xdr:colOff>
                    <xdr:row>2</xdr:row>
                    <xdr:rowOff>123825</xdr:rowOff>
                  </from>
                  <to>
                    <xdr:col>11</xdr:col>
                    <xdr:colOff>219075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9</xdr:col>
                    <xdr:colOff>209550</xdr:colOff>
                    <xdr:row>3</xdr:row>
                    <xdr:rowOff>85725</xdr:rowOff>
                  </from>
                  <to>
                    <xdr:col>10</xdr:col>
                    <xdr:colOff>676275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workbookViewId="0">
      <selection activeCell="G28" sqref="G28"/>
    </sheetView>
  </sheetViews>
  <sheetFormatPr baseColWidth="10" defaultColWidth="12.5703125" defaultRowHeight="12.75" x14ac:dyDescent="0.2"/>
  <cols>
    <col min="1" max="1" width="8.5703125" style="14" bestFit="1" customWidth="1"/>
    <col min="2" max="2" width="17.7109375" style="14" bestFit="1" customWidth="1"/>
    <col min="3" max="3" width="46.7109375" style="14" bestFit="1" customWidth="1"/>
    <col min="4" max="4" width="47.5703125" style="14" bestFit="1" customWidth="1"/>
    <col min="5" max="5" width="47" style="14" bestFit="1" customWidth="1"/>
    <col min="6" max="16384" width="12.5703125" style="14"/>
  </cols>
  <sheetData>
    <row r="1" spans="1:6" x14ac:dyDescent="0.2">
      <c r="A1" s="12" t="s">
        <v>13</v>
      </c>
      <c r="B1" s="12" t="s">
        <v>14</v>
      </c>
      <c r="C1" s="12" t="s">
        <v>15</v>
      </c>
      <c r="D1" s="12" t="s">
        <v>16</v>
      </c>
      <c r="E1" s="12" t="s">
        <v>17</v>
      </c>
      <c r="F1" s="13"/>
    </row>
    <row r="2" spans="1:6" x14ac:dyDescent="0.2">
      <c r="A2" s="15" t="s">
        <v>18</v>
      </c>
      <c r="B2" s="16">
        <v>1</v>
      </c>
      <c r="C2" s="13"/>
      <c r="D2" s="13"/>
      <c r="E2" s="13"/>
      <c r="F2" s="13"/>
    </row>
    <row r="3" spans="1:6" x14ac:dyDescent="0.2">
      <c r="A3" s="15"/>
      <c r="B3" s="14" t="s">
        <v>19</v>
      </c>
      <c r="C3" s="17" t="s">
        <v>20</v>
      </c>
      <c r="D3" s="17" t="s">
        <v>21</v>
      </c>
      <c r="E3" s="17" t="s">
        <v>22</v>
      </c>
      <c r="F3" s="13"/>
    </row>
    <row r="4" spans="1:6" ht="25.5" x14ac:dyDescent="0.2">
      <c r="A4" s="15" t="s">
        <v>23</v>
      </c>
      <c r="B4" s="14" t="s">
        <v>24</v>
      </c>
      <c r="C4" s="18" t="s">
        <v>51</v>
      </c>
      <c r="D4" s="18" t="s">
        <v>58</v>
      </c>
      <c r="E4" s="18" t="s">
        <v>59</v>
      </c>
      <c r="F4" s="13"/>
    </row>
    <row r="5" spans="1:6" x14ac:dyDescent="0.2">
      <c r="A5" s="15"/>
      <c r="B5" s="14" t="s">
        <v>25</v>
      </c>
      <c r="C5" s="18" t="s">
        <v>43</v>
      </c>
      <c r="D5" s="18" t="s">
        <v>62</v>
      </c>
      <c r="E5" s="18" t="s">
        <v>63</v>
      </c>
      <c r="F5" s="13"/>
    </row>
    <row r="6" spans="1:6" x14ac:dyDescent="0.2">
      <c r="A6" s="15"/>
      <c r="B6" s="15"/>
      <c r="C6" s="19"/>
      <c r="D6" s="19"/>
      <c r="E6" s="19"/>
      <c r="F6" s="13"/>
    </row>
    <row r="7" spans="1:6" x14ac:dyDescent="0.2">
      <c r="A7" s="15" t="s">
        <v>26</v>
      </c>
      <c r="B7" s="14" t="s">
        <v>27</v>
      </c>
      <c r="C7" s="20"/>
      <c r="D7" s="18"/>
      <c r="E7" s="18"/>
      <c r="F7" s="13"/>
    </row>
    <row r="8" spans="1:6" x14ac:dyDescent="0.2">
      <c r="A8" s="15"/>
      <c r="B8" s="14" t="s">
        <v>29</v>
      </c>
      <c r="C8" s="20" t="s">
        <v>57</v>
      </c>
      <c r="D8" s="18" t="s">
        <v>61</v>
      </c>
      <c r="E8" s="18" t="s">
        <v>60</v>
      </c>
      <c r="F8" s="13"/>
    </row>
    <row r="9" spans="1:6" x14ac:dyDescent="0.2">
      <c r="A9" s="15"/>
      <c r="B9" s="15"/>
      <c r="C9" s="19"/>
      <c r="D9" s="19"/>
      <c r="E9" s="19"/>
      <c r="F9" s="15"/>
    </row>
    <row r="10" spans="1:6" x14ac:dyDescent="0.2">
      <c r="A10" s="15"/>
      <c r="B10" s="14" t="s">
        <v>30</v>
      </c>
      <c r="C10" s="18" t="s">
        <v>10</v>
      </c>
      <c r="D10" s="18" t="s">
        <v>54</v>
      </c>
      <c r="E10" s="18" t="s">
        <v>31</v>
      </c>
      <c r="F10" s="13"/>
    </row>
    <row r="11" spans="1:6" x14ac:dyDescent="0.2">
      <c r="A11" s="15"/>
      <c r="B11" s="20" t="s">
        <v>32</v>
      </c>
      <c r="C11" s="18" t="s">
        <v>0</v>
      </c>
      <c r="D11" s="18" t="s">
        <v>0</v>
      </c>
      <c r="E11" s="18" t="s">
        <v>28</v>
      </c>
      <c r="F11" s="13"/>
    </row>
    <row r="12" spans="1:6" x14ac:dyDescent="0.2">
      <c r="A12" s="15"/>
      <c r="B12" s="20" t="s">
        <v>33</v>
      </c>
      <c r="C12" s="18" t="s">
        <v>1</v>
      </c>
      <c r="D12" s="18" t="s">
        <v>52</v>
      </c>
      <c r="E12" s="18" t="s">
        <v>55</v>
      </c>
      <c r="F12" s="13"/>
    </row>
    <row r="13" spans="1:6" x14ac:dyDescent="0.2">
      <c r="A13" s="15"/>
      <c r="B13" s="20" t="s">
        <v>34</v>
      </c>
      <c r="C13" s="18" t="s">
        <v>2</v>
      </c>
      <c r="D13" s="18" t="s">
        <v>2</v>
      </c>
      <c r="E13" s="18" t="s">
        <v>2</v>
      </c>
      <c r="F13" s="13"/>
    </row>
    <row r="14" spans="1:6" x14ac:dyDescent="0.2">
      <c r="A14" s="15"/>
      <c r="B14" s="20" t="s">
        <v>44</v>
      </c>
      <c r="C14" s="18" t="s">
        <v>3</v>
      </c>
      <c r="D14" s="18" t="s">
        <v>3</v>
      </c>
      <c r="E14" s="18" t="s">
        <v>3</v>
      </c>
      <c r="F14" s="13"/>
    </row>
    <row r="15" spans="1:6" x14ac:dyDescent="0.2">
      <c r="A15" s="15"/>
      <c r="B15" s="20" t="s">
        <v>45</v>
      </c>
      <c r="C15" s="18" t="s">
        <v>4</v>
      </c>
      <c r="D15" s="18" t="s">
        <v>4</v>
      </c>
      <c r="E15" s="18" t="s">
        <v>4</v>
      </c>
      <c r="F15" s="13"/>
    </row>
    <row r="16" spans="1:6" x14ac:dyDescent="0.2">
      <c r="A16" s="15"/>
      <c r="B16" s="20" t="s">
        <v>46</v>
      </c>
      <c r="C16" s="18" t="s">
        <v>5</v>
      </c>
      <c r="D16" s="18" t="s">
        <v>5</v>
      </c>
      <c r="E16" s="18" t="s">
        <v>5</v>
      </c>
      <c r="F16" s="13"/>
    </row>
    <row r="17" spans="1:6" x14ac:dyDescent="0.2">
      <c r="A17" s="15"/>
      <c r="B17" s="20" t="s">
        <v>47</v>
      </c>
      <c r="C17" s="18" t="s">
        <v>6</v>
      </c>
      <c r="D17" s="18" t="s">
        <v>6</v>
      </c>
      <c r="E17" s="18" t="s">
        <v>6</v>
      </c>
      <c r="F17" s="13"/>
    </row>
    <row r="18" spans="1:6" x14ac:dyDescent="0.2">
      <c r="A18" s="15"/>
      <c r="B18" s="20" t="s">
        <v>48</v>
      </c>
      <c r="C18" s="18" t="s">
        <v>7</v>
      </c>
      <c r="D18" s="18" t="s">
        <v>7</v>
      </c>
      <c r="E18" s="18" t="s">
        <v>7</v>
      </c>
      <c r="F18" s="13"/>
    </row>
    <row r="19" spans="1:6" x14ac:dyDescent="0.2">
      <c r="A19" s="15"/>
      <c r="B19" s="20" t="s">
        <v>49</v>
      </c>
      <c r="C19" s="18" t="s">
        <v>8</v>
      </c>
      <c r="D19" s="18" t="s">
        <v>8</v>
      </c>
      <c r="E19" s="18" t="s">
        <v>8</v>
      </c>
      <c r="F19" s="13"/>
    </row>
    <row r="20" spans="1:6" x14ac:dyDescent="0.2">
      <c r="A20" s="15"/>
      <c r="B20" s="20" t="s">
        <v>50</v>
      </c>
      <c r="C20" s="18" t="s">
        <v>9</v>
      </c>
      <c r="D20" s="18" t="s">
        <v>53</v>
      </c>
      <c r="E20" s="18" t="s">
        <v>56</v>
      </c>
      <c r="F20" s="13"/>
    </row>
    <row r="21" spans="1:6" x14ac:dyDescent="0.2">
      <c r="A21" s="15"/>
      <c r="B21" s="13"/>
      <c r="C21" s="21"/>
      <c r="D21" s="21"/>
      <c r="E21" s="21"/>
      <c r="F21" s="13"/>
    </row>
    <row r="22" spans="1:6" x14ac:dyDescent="0.2">
      <c r="A22" s="15"/>
      <c r="B22" s="14" t="s">
        <v>35</v>
      </c>
      <c r="C22" s="18"/>
      <c r="D22" s="18"/>
      <c r="E22" s="22"/>
      <c r="F22" s="13"/>
    </row>
    <row r="23" spans="1:6" x14ac:dyDescent="0.2">
      <c r="A23" s="13"/>
      <c r="B23" s="14" t="s">
        <v>36</v>
      </c>
      <c r="C23" s="18"/>
      <c r="D23" s="18"/>
      <c r="E23" s="22"/>
      <c r="F23" s="13"/>
    </row>
    <row r="24" spans="1:6" x14ac:dyDescent="0.2">
      <c r="A24" s="13"/>
      <c r="B24" s="14" t="s">
        <v>37</v>
      </c>
      <c r="C24" s="18"/>
      <c r="D24" s="18"/>
      <c r="E24" s="18"/>
      <c r="F24" s="13"/>
    </row>
    <row r="25" spans="1:6" x14ac:dyDescent="0.2">
      <c r="A25" s="13"/>
      <c r="B25" s="14" t="s">
        <v>38</v>
      </c>
      <c r="C25" s="18"/>
      <c r="D25" s="18"/>
      <c r="E25" s="18"/>
      <c r="F25" s="13"/>
    </row>
    <row r="26" spans="1:6" x14ac:dyDescent="0.2">
      <c r="A26" s="13"/>
      <c r="B26" s="13"/>
      <c r="C26" s="21"/>
      <c r="D26" s="21"/>
      <c r="E26" s="21"/>
      <c r="F26" s="13"/>
    </row>
    <row r="27" spans="1:6" x14ac:dyDescent="0.2">
      <c r="A27" s="13" t="s">
        <v>26</v>
      </c>
      <c r="B27" s="14" t="s">
        <v>39</v>
      </c>
      <c r="C27" s="18" t="s">
        <v>11</v>
      </c>
      <c r="D27" s="18" t="s">
        <v>40</v>
      </c>
      <c r="E27" s="18" t="s">
        <v>41</v>
      </c>
      <c r="F27" s="13"/>
    </row>
    <row r="28" spans="1:6" x14ac:dyDescent="0.2">
      <c r="A28" s="13" t="s">
        <v>23</v>
      </c>
      <c r="B28" s="23" t="s">
        <v>42</v>
      </c>
      <c r="C28" s="24" t="s">
        <v>74</v>
      </c>
      <c r="D28" s="24" t="s">
        <v>75</v>
      </c>
      <c r="E28" s="24" t="s">
        <v>76</v>
      </c>
      <c r="F28" s="13"/>
    </row>
    <row r="29" spans="1:6" x14ac:dyDescent="0.2">
      <c r="A29" s="13"/>
      <c r="B29" s="13"/>
      <c r="C29" s="21"/>
      <c r="D29" s="21"/>
      <c r="E29" s="21"/>
      <c r="F29" s="13"/>
    </row>
    <row r="30" spans="1:6" x14ac:dyDescent="0.2">
      <c r="A30" s="15"/>
      <c r="B30" s="16"/>
      <c r="C30" s="21"/>
      <c r="D30" s="21"/>
      <c r="E30" s="21"/>
      <c r="F30" s="13"/>
    </row>
    <row r="31" spans="1:6" x14ac:dyDescent="0.2">
      <c r="A31" s="15"/>
      <c r="B31" s="14" t="s">
        <v>19</v>
      </c>
      <c r="C31" s="17" t="s">
        <v>20</v>
      </c>
      <c r="D31" s="17" t="s">
        <v>21</v>
      </c>
      <c r="E31" s="17" t="s">
        <v>22</v>
      </c>
      <c r="F31" s="13"/>
    </row>
    <row r="32" spans="1:6" ht="25.5" x14ac:dyDescent="0.2">
      <c r="A32" s="15" t="s">
        <v>23</v>
      </c>
      <c r="B32" s="20" t="s">
        <v>70</v>
      </c>
      <c r="C32" s="18" t="s">
        <v>51</v>
      </c>
      <c r="D32" s="18" t="s">
        <v>58</v>
      </c>
      <c r="E32" s="18" t="s">
        <v>59</v>
      </c>
      <c r="F32" s="13"/>
    </row>
    <row r="33" spans="1:6" x14ac:dyDescent="0.2">
      <c r="A33" s="15"/>
      <c r="B33" s="20" t="s">
        <v>71</v>
      </c>
      <c r="C33" s="18" t="s">
        <v>64</v>
      </c>
      <c r="D33" s="18" t="s">
        <v>65</v>
      </c>
      <c r="E33" s="18" t="s">
        <v>66</v>
      </c>
      <c r="F33" s="13"/>
    </row>
    <row r="34" spans="1:6" x14ac:dyDescent="0.2">
      <c r="A34" s="15"/>
      <c r="B34" s="15"/>
      <c r="C34" s="19"/>
      <c r="D34" s="19"/>
      <c r="E34" s="19"/>
      <c r="F34" s="13"/>
    </row>
    <row r="35" spans="1:6" x14ac:dyDescent="0.2">
      <c r="A35" s="13"/>
      <c r="B35" s="13"/>
      <c r="C35" s="21"/>
      <c r="D35" s="21"/>
      <c r="E35" s="21"/>
      <c r="F35" s="13"/>
    </row>
    <row r="36" spans="1:6" x14ac:dyDescent="0.2">
      <c r="A36" s="15"/>
      <c r="B36" s="16"/>
      <c r="C36" s="21"/>
      <c r="D36" s="21"/>
      <c r="E36" s="21"/>
      <c r="F36" s="13"/>
    </row>
    <row r="37" spans="1:6" x14ac:dyDescent="0.2">
      <c r="A37" s="15"/>
      <c r="B37" s="14" t="s">
        <v>19</v>
      </c>
      <c r="C37" s="17" t="s">
        <v>20</v>
      </c>
      <c r="D37" s="17" t="s">
        <v>21</v>
      </c>
      <c r="E37" s="17" t="s">
        <v>22</v>
      </c>
      <c r="F37" s="13"/>
    </row>
    <row r="38" spans="1:6" ht="25.5" x14ac:dyDescent="0.2">
      <c r="A38" s="15" t="s">
        <v>23</v>
      </c>
      <c r="B38" s="20" t="s">
        <v>72</v>
      </c>
      <c r="C38" s="18" t="s">
        <v>51</v>
      </c>
      <c r="D38" s="18" t="s">
        <v>58</v>
      </c>
      <c r="E38" s="18" t="s">
        <v>59</v>
      </c>
      <c r="F38" s="13"/>
    </row>
    <row r="39" spans="1:6" x14ac:dyDescent="0.2">
      <c r="A39" s="15"/>
      <c r="B39" s="20" t="s">
        <v>73</v>
      </c>
      <c r="C39" s="18" t="s">
        <v>67</v>
      </c>
      <c r="D39" s="18" t="s">
        <v>68</v>
      </c>
      <c r="E39" s="18" t="s">
        <v>69</v>
      </c>
      <c r="F39" s="13"/>
    </row>
    <row r="40" spans="1:6" x14ac:dyDescent="0.2">
      <c r="A40" s="15"/>
      <c r="B40" s="15"/>
      <c r="C40" s="19"/>
      <c r="D40" s="19"/>
      <c r="E40" s="19"/>
      <c r="F40" s="13"/>
    </row>
    <row r="41" spans="1:6" x14ac:dyDescent="0.2">
      <c r="A41" s="13"/>
      <c r="B41" s="13"/>
      <c r="C41" s="21"/>
      <c r="D41" s="21"/>
      <c r="E41" s="21"/>
      <c r="F41" s="13"/>
    </row>
    <row r="42" spans="1:6" x14ac:dyDescent="0.2">
      <c r="A42" s="15"/>
      <c r="B42" s="16"/>
      <c r="C42" s="21"/>
      <c r="D42" s="21"/>
      <c r="E42" s="21"/>
      <c r="F42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0159c3ad1d99a53bbf2cfd31240bd10e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2960aef24aa051289c77623f8da72da1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1011</Benutzerdefinierte_x0020_ID>
    <Titel_RM xmlns="9d1f6504-c754-4527-a358-047ce8521f96">Mortoris tenor vegliadetgna e naziunalitad, 1969-2025</Titel_RM>
    <Titel_DE xmlns="9d1f6504-c754-4527-a358-047ce8521f96">Todesfälle nach Alter und Staatsangehörigkeit, 1969-2025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Decessi per età e nazionalità, 1969-2025</Titel_IT>
  </documentManagement>
</p:properties>
</file>

<file path=customXml/itemProps1.xml><?xml version="1.0" encoding="utf-8"?>
<ds:datastoreItem xmlns:ds="http://schemas.openxmlformats.org/officeDocument/2006/customXml" ds:itemID="{CB0F3515-8180-4815-8604-F600E7221CB3}"/>
</file>

<file path=customXml/itemProps2.xml><?xml version="1.0" encoding="utf-8"?>
<ds:datastoreItem xmlns:ds="http://schemas.openxmlformats.org/officeDocument/2006/customXml" ds:itemID="{62642C84-137C-4BBB-9AC0-74AE5A274D7F}"/>
</file>

<file path=customXml/itemProps3.xml><?xml version="1.0" encoding="utf-8"?>
<ds:datastoreItem xmlns:ds="http://schemas.openxmlformats.org/officeDocument/2006/customXml" ds:itemID="{FD001A84-2254-4316-BBA1-89AC9CC449E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Total</vt:lpstr>
      <vt:lpstr>Schweiz</vt:lpstr>
      <vt:lpstr>Ausland</vt:lpstr>
      <vt:lpstr>Uebersetzungen</vt:lpstr>
      <vt:lpstr>Ausland!Druckbereich</vt:lpstr>
      <vt:lpstr>Schweiz!Druckbereich</vt:lpstr>
      <vt:lpstr>Total!Druckbereich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Todesfälle nach Alter und Staatsangehörigkeit</dc:title>
  <dc:creator>Luzius.Stricker@awt.gr.ch</dc:creator>
  <cp:lastModifiedBy>Monstein Urs (AWT GR)</cp:lastModifiedBy>
  <cp:lastPrinted>2017-07-04T06:12:29Z</cp:lastPrinted>
  <dcterms:created xsi:type="dcterms:W3CDTF">2013-07-04T10:01:23Z</dcterms:created>
  <dcterms:modified xsi:type="dcterms:W3CDTF">2026-06-23T09:52:09Z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2025-06-06T06:43:49Z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ede17451-cfb3-41ff-9373-4e3d0440ec3d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